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Klimatizace 1. etap..." sheetId="2" r:id="rId2"/>
    <sheet name="002 - Klimatizace 1. etap..." sheetId="3" r:id="rId3"/>
    <sheet name="003 - Klimatizace 1. etap..." sheetId="4" r:id="rId4"/>
    <sheet name="004 - Klimatizace 1. etap..." sheetId="5" r:id="rId5"/>
    <sheet name="005 - Ostatní a vedlejší ..." sheetId="6" r:id="rId6"/>
    <sheet name="006 - Klimatizace 2. etap..." sheetId="7" r:id="rId7"/>
    <sheet name="007 - Klimatizace 2. etap..." sheetId="8" r:id="rId8"/>
    <sheet name="008 - Klimatizace 2. etap..." sheetId="9" r:id="rId9"/>
    <sheet name="009 - Ostatní a vedlejší ..." sheetId="10" r:id="rId10"/>
    <sheet name="010 - Strukturovaná kabeláž" sheetId="11" r:id="rId11"/>
    <sheet name="011 - EZS" sheetId="12" r:id="rId12"/>
    <sheet name="012 - EPS" sheetId="13" r:id="rId13"/>
    <sheet name="013 - Kamerový systém (CCTV)" sheetId="14" r:id="rId14"/>
    <sheet name="014 - Domovní video telefon" sheetId="15" r:id="rId15"/>
    <sheet name="015 - Hrubé rozvody" sheetId="16" r:id="rId16"/>
    <sheet name="016 - Napjení klimatizace..." sheetId="17" r:id="rId17"/>
    <sheet name="017 - Napojení klimatizac..." sheetId="18" r:id="rId18"/>
    <sheet name="018 - Zdravotechnika I. e..." sheetId="19" r:id="rId19"/>
    <sheet name="019 - Zdravotechnika II. ..." sheetId="20" r:id="rId20"/>
    <sheet name="020 - Stavební část I. et..." sheetId="21" r:id="rId21"/>
    <sheet name="021 - Stavební část II. e..." sheetId="22" r:id="rId22"/>
    <sheet name="022 - Ostatní a vedlejší ..." sheetId="23" r:id="rId23"/>
  </sheets>
  <definedNames>
    <definedName name="_xlnm.Print_Area" localSheetId="0">'Rekapitulace stavby'!$D$4:$AO$76,'Rekapitulace stavby'!$C$82:$AQ$117</definedName>
    <definedName name="_xlnm.Print_Titles" localSheetId="0">'Rekapitulace stavby'!$92:$92</definedName>
    <definedName name="_xlnm._FilterDatabase" localSheetId="1" hidden="1">'001 - Klimatizace 1. etap...'!$C$116:$K$130</definedName>
    <definedName name="_xlnm.Print_Area" localSheetId="1">'001 - Klimatizace 1. etap...'!$C$4:$J$76,'001 - Klimatizace 1. etap...'!$C$82:$J$98,'001 - Klimatizace 1. etap...'!$C$104:$K$130</definedName>
    <definedName name="_xlnm.Print_Titles" localSheetId="1">'001 - Klimatizace 1. etap...'!$116:$116</definedName>
    <definedName name="_xlnm._FilterDatabase" localSheetId="2" hidden="1">'002 - Klimatizace 1. etap...'!$C$116:$K$130</definedName>
    <definedName name="_xlnm.Print_Area" localSheetId="2">'002 - Klimatizace 1. etap...'!$C$4:$J$76,'002 - Klimatizace 1. etap...'!$C$82:$J$98,'002 - Klimatizace 1. etap...'!$C$104:$K$130</definedName>
    <definedName name="_xlnm.Print_Titles" localSheetId="2">'002 - Klimatizace 1. etap...'!$116:$116</definedName>
    <definedName name="_xlnm._FilterDatabase" localSheetId="3" hidden="1">'003 - Klimatizace 1. etap...'!$C$116:$K$131</definedName>
    <definedName name="_xlnm.Print_Area" localSheetId="3">'003 - Klimatizace 1. etap...'!$C$4:$J$76,'003 - Klimatizace 1. etap...'!$C$82:$J$98,'003 - Klimatizace 1. etap...'!$C$104:$K$131</definedName>
    <definedName name="_xlnm.Print_Titles" localSheetId="3">'003 - Klimatizace 1. etap...'!$116:$116</definedName>
    <definedName name="_xlnm._FilterDatabase" localSheetId="4" hidden="1">'004 - Klimatizace 1. etap...'!$C$116:$K$131</definedName>
    <definedName name="_xlnm.Print_Area" localSheetId="4">'004 - Klimatizace 1. etap...'!$C$4:$J$76,'004 - Klimatizace 1. etap...'!$C$82:$J$98,'004 - Klimatizace 1. etap...'!$C$104:$K$131</definedName>
    <definedName name="_xlnm.Print_Titles" localSheetId="4">'004 - Klimatizace 1. etap...'!$116:$116</definedName>
    <definedName name="_xlnm._FilterDatabase" localSheetId="5" hidden="1">'005 - Ostatní a vedlejší ...'!$C$116:$K$124</definedName>
    <definedName name="_xlnm.Print_Area" localSheetId="5">'005 - Ostatní a vedlejší ...'!$C$4:$J$76,'005 - Ostatní a vedlejší ...'!$C$82:$J$98,'005 - Ostatní a vedlejší ...'!$C$104:$K$124</definedName>
    <definedName name="_xlnm.Print_Titles" localSheetId="5">'005 - Ostatní a vedlejší ...'!$116:$116</definedName>
    <definedName name="_xlnm._FilterDatabase" localSheetId="6" hidden="1">'006 - Klimatizace 2. etap...'!$C$116:$K$123</definedName>
    <definedName name="_xlnm.Print_Area" localSheetId="6">'006 - Klimatizace 2. etap...'!$C$4:$J$76,'006 - Klimatizace 2. etap...'!$C$82:$J$98,'006 - Klimatizace 2. etap...'!$C$104:$K$123</definedName>
    <definedName name="_xlnm.Print_Titles" localSheetId="6">'006 - Klimatizace 2. etap...'!$116:$116</definedName>
    <definedName name="_xlnm._FilterDatabase" localSheetId="7" hidden="1">'007 - Klimatizace 2. etap...'!$C$116:$K$123</definedName>
    <definedName name="_xlnm.Print_Area" localSheetId="7">'007 - Klimatizace 2. etap...'!$C$4:$J$76,'007 - Klimatizace 2. etap...'!$C$82:$J$98,'007 - Klimatizace 2. etap...'!$C$104:$K$123</definedName>
    <definedName name="_xlnm.Print_Titles" localSheetId="7">'007 - Klimatizace 2. etap...'!$116:$116</definedName>
    <definedName name="_xlnm._FilterDatabase" localSheetId="8" hidden="1">'008 - Klimatizace 2. etap...'!$C$116:$K$123</definedName>
    <definedName name="_xlnm.Print_Area" localSheetId="8">'008 - Klimatizace 2. etap...'!$C$4:$J$76,'008 - Klimatizace 2. etap...'!$C$82:$J$98,'008 - Klimatizace 2. etap...'!$C$104:$K$123</definedName>
    <definedName name="_xlnm.Print_Titles" localSheetId="8">'008 - Klimatizace 2. etap...'!$116:$116</definedName>
    <definedName name="_xlnm._FilterDatabase" localSheetId="9" hidden="1">'009 - Ostatní a vedlejší ...'!$C$116:$K$124</definedName>
    <definedName name="_xlnm.Print_Area" localSheetId="9">'009 - Ostatní a vedlejší ...'!$C$4:$J$76,'009 - Ostatní a vedlejší ...'!$C$82:$J$98,'009 - Ostatní a vedlejší ...'!$C$104:$K$124</definedName>
    <definedName name="_xlnm.Print_Titles" localSheetId="9">'009 - Ostatní a vedlejší ...'!$116:$116</definedName>
    <definedName name="_xlnm._FilterDatabase" localSheetId="10" hidden="1">'010 - Strukturovaná kabeláž'!$C$118:$K$162</definedName>
    <definedName name="_xlnm.Print_Area" localSheetId="10">'010 - Strukturovaná kabeláž'!$C$4:$J$76,'010 - Strukturovaná kabeláž'!$C$82:$J$100,'010 - Strukturovaná kabeláž'!$C$106:$K$162</definedName>
    <definedName name="_xlnm.Print_Titles" localSheetId="10">'010 - Strukturovaná kabeláž'!$118:$118</definedName>
    <definedName name="_xlnm._FilterDatabase" localSheetId="11" hidden="1">'011 - EZS'!$C$117:$K$130</definedName>
    <definedName name="_xlnm.Print_Area" localSheetId="11">'011 - EZS'!$C$4:$J$76,'011 - EZS'!$C$82:$J$99,'011 - EZS'!$C$105:$K$130</definedName>
    <definedName name="_xlnm.Print_Titles" localSheetId="11">'011 - EZS'!$117:$117</definedName>
    <definedName name="_xlnm._FilterDatabase" localSheetId="12" hidden="1">'012 - EPS'!$C$117:$K$154</definedName>
    <definedName name="_xlnm.Print_Area" localSheetId="12">'012 - EPS'!$C$4:$J$76,'012 - EPS'!$C$82:$J$99,'012 - EPS'!$C$105:$K$154</definedName>
    <definedName name="_xlnm.Print_Titles" localSheetId="12">'012 - EPS'!$117:$117</definedName>
    <definedName name="_xlnm._FilterDatabase" localSheetId="13" hidden="1">'013 - Kamerový systém (CCTV)'!$C$117:$K$128</definedName>
    <definedName name="_xlnm.Print_Area" localSheetId="13">'013 - Kamerový systém (CCTV)'!$C$4:$J$76,'013 - Kamerový systém (CCTV)'!$C$82:$J$99,'013 - Kamerový systém (CCTV)'!$C$105:$K$128</definedName>
    <definedName name="_xlnm.Print_Titles" localSheetId="13">'013 - Kamerový systém (CCTV)'!$117:$117</definedName>
    <definedName name="_xlnm._FilterDatabase" localSheetId="14" hidden="1">'014 - Domovní video telefon'!$C$117:$K$129</definedName>
    <definedName name="_xlnm.Print_Area" localSheetId="14">'014 - Domovní video telefon'!$C$4:$J$76,'014 - Domovní video telefon'!$C$82:$J$99,'014 - Domovní video telefon'!$C$105:$K$129</definedName>
    <definedName name="_xlnm.Print_Titles" localSheetId="14">'014 - Domovní video telefon'!$117:$117</definedName>
    <definedName name="_xlnm._FilterDatabase" localSheetId="15" hidden="1">'015 - Hrubé rozvody'!$C$117:$K$145</definedName>
    <definedName name="_xlnm.Print_Area" localSheetId="15">'015 - Hrubé rozvody'!$C$4:$J$76,'015 - Hrubé rozvody'!$C$82:$J$99,'015 - Hrubé rozvody'!$C$105:$K$145</definedName>
    <definedName name="_xlnm.Print_Titles" localSheetId="15">'015 - Hrubé rozvody'!$117:$117</definedName>
    <definedName name="_xlnm._FilterDatabase" localSheetId="16" hidden="1">'016 - Napjení klimatizace...'!$C$121:$K$194</definedName>
    <definedName name="_xlnm.Print_Area" localSheetId="16">'016 - Napjení klimatizace...'!$C$4:$J$76,'016 - Napjení klimatizace...'!$C$82:$J$103,'016 - Napjení klimatizace...'!$C$109:$K$194</definedName>
    <definedName name="_xlnm.Print_Titles" localSheetId="16">'016 - Napjení klimatizace...'!$121:$121</definedName>
    <definedName name="_xlnm._FilterDatabase" localSheetId="17" hidden="1">'017 - Napojení klimatizac...'!$C$121:$K$166</definedName>
    <definedName name="_xlnm.Print_Area" localSheetId="17">'017 - Napojení klimatizac...'!$C$4:$J$76,'017 - Napojení klimatizac...'!$C$82:$J$103,'017 - Napojení klimatizac...'!$C$109:$K$166</definedName>
    <definedName name="_xlnm.Print_Titles" localSheetId="17">'017 - Napojení klimatizac...'!$121:$121</definedName>
    <definedName name="_xlnm._FilterDatabase" localSheetId="18" hidden="1">'018 - Zdravotechnika I. e...'!$C$123:$K$201</definedName>
    <definedName name="_xlnm.Print_Area" localSheetId="18">'018 - Zdravotechnika I. e...'!$C$4:$J$76,'018 - Zdravotechnika I. e...'!$C$82:$J$105,'018 - Zdravotechnika I. e...'!$C$111:$K$201</definedName>
    <definedName name="_xlnm.Print_Titles" localSheetId="18">'018 - Zdravotechnika I. e...'!$123:$123</definedName>
    <definedName name="_xlnm._FilterDatabase" localSheetId="19" hidden="1">'019 - Zdravotechnika II. ...'!$C$123:$K$197</definedName>
    <definedName name="_xlnm.Print_Area" localSheetId="19">'019 - Zdravotechnika II. ...'!$C$4:$J$76,'019 - Zdravotechnika II. ...'!$C$82:$J$105,'019 - Zdravotechnika II. ...'!$C$111:$K$197</definedName>
    <definedName name="_xlnm.Print_Titles" localSheetId="19">'019 - Zdravotechnika II. ...'!$123:$123</definedName>
    <definedName name="_xlnm._FilterDatabase" localSheetId="20" hidden="1">'020 - Stavební část I. et...'!$C$125:$K$201</definedName>
    <definedName name="_xlnm.Print_Area" localSheetId="20">'020 - Stavební část I. et...'!$C$4:$J$76,'020 - Stavební část I. et...'!$C$82:$J$107,'020 - Stavební část I. et...'!$C$113:$K$201</definedName>
    <definedName name="_xlnm.Print_Titles" localSheetId="20">'020 - Stavební část I. et...'!$125:$125</definedName>
    <definedName name="_xlnm._FilterDatabase" localSheetId="21" hidden="1">'021 - Stavební část II. e...'!$C$125:$K$185</definedName>
    <definedName name="_xlnm.Print_Area" localSheetId="21">'021 - Stavební část II. e...'!$C$4:$J$76,'021 - Stavební část II. e...'!$C$82:$J$107,'021 - Stavební část II. e...'!$C$113:$K$185</definedName>
    <definedName name="_xlnm.Print_Titles" localSheetId="21">'021 - Stavební část II. e...'!$125:$125</definedName>
    <definedName name="_xlnm._FilterDatabase" localSheetId="22" hidden="1">'022 - Ostatní a vedlejší ...'!$C$121:$K$142</definedName>
    <definedName name="_xlnm.Print_Area" localSheetId="22">'022 - Ostatní a vedlejší ...'!$C$4:$J$76,'022 - Ostatní a vedlejší ...'!$C$82:$J$103,'022 - Ostatní a vedlejší ...'!$C$109:$K$142</definedName>
    <definedName name="_xlnm.Print_Titles" localSheetId="22">'022 - Ostatní a vedlejší ...'!$121:$121</definedName>
  </definedNames>
  <calcPr/>
</workbook>
</file>

<file path=xl/calcChain.xml><?xml version="1.0" encoding="utf-8"?>
<calcChain xmlns="http://schemas.openxmlformats.org/spreadsheetml/2006/main">
  <c i="23" l="1" r="P130"/>
  <c r="J37"/>
  <c r="J36"/>
  <c i="1" r="AY116"/>
  <c i="23" r="J35"/>
  <c i="1" r="AX116"/>
  <c i="23" r="BI141"/>
  <c r="BH141"/>
  <c r="BG141"/>
  <c r="BF141"/>
  <c r="T141"/>
  <c r="T140"/>
  <c r="R141"/>
  <c r="R140"/>
  <c r="P141"/>
  <c r="P140"/>
  <c r="BI138"/>
  <c r="BH138"/>
  <c r="BG138"/>
  <c r="BF138"/>
  <c r="T138"/>
  <c r="T137"/>
  <c r="R138"/>
  <c r="R137"/>
  <c r="P138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T124"/>
  <c r="R125"/>
  <c r="R124"/>
  <c r="P125"/>
  <c r="P124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22" r="R157"/>
  <c r="J145"/>
  <c r="J37"/>
  <c r="J36"/>
  <c i="1" r="AY115"/>
  <c i="22" r="J35"/>
  <c i="1" r="AX115"/>
  <c i="22" r="BI181"/>
  <c r="BH181"/>
  <c r="BG181"/>
  <c r="BF181"/>
  <c r="T181"/>
  <c r="T175"/>
  <c r="R181"/>
  <c r="R175"/>
  <c r="P181"/>
  <c r="P175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P169"/>
  <c r="BI167"/>
  <c r="BH167"/>
  <c r="BG167"/>
  <c r="BF167"/>
  <c r="T167"/>
  <c r="R167"/>
  <c r="P167"/>
  <c r="BI165"/>
  <c r="BH165"/>
  <c r="BG165"/>
  <c r="BF165"/>
  <c r="T165"/>
  <c r="R165"/>
  <c r="P165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T154"/>
  <c r="R155"/>
  <c r="R154"/>
  <c r="P155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J10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85"/>
  <c i="21" r="J148"/>
  <c r="J37"/>
  <c r="J36"/>
  <c i="1" r="AY114"/>
  <c i="21" r="J35"/>
  <c i="1" r="AX114"/>
  <c i="21" r="BI192"/>
  <c r="BH192"/>
  <c r="BG192"/>
  <c r="BF192"/>
  <c r="T192"/>
  <c r="T181"/>
  <c r="R192"/>
  <c r="R181"/>
  <c r="P192"/>
  <c r="P181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T157"/>
  <c r="R158"/>
  <c r="R157"/>
  <c r="P158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J10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92"/>
  <c r="J17"/>
  <c r="J12"/>
  <c r="J120"/>
  <c r="E7"/>
  <c r="E85"/>
  <c i="20" r="J37"/>
  <c r="J36"/>
  <c i="1" r="AY113"/>
  <c i="20" r="J35"/>
  <c i="1" r="AX113"/>
  <c i="20"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T170"/>
  <c r="R171"/>
  <c r="R170"/>
  <c r="P171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57"/>
  <c r="BH157"/>
  <c r="BG157"/>
  <c r="BF157"/>
  <c r="T157"/>
  <c r="T150"/>
  <c r="R157"/>
  <c r="R150"/>
  <c r="P157"/>
  <c r="P150"/>
  <c r="BI151"/>
  <c r="BH151"/>
  <c r="BG151"/>
  <c r="BF151"/>
  <c r="T151"/>
  <c r="R151"/>
  <c r="P151"/>
  <c r="BI145"/>
  <c r="BH145"/>
  <c r="BG145"/>
  <c r="BF145"/>
  <c r="T145"/>
  <c r="R145"/>
  <c r="P145"/>
  <c r="BI140"/>
  <c r="BH140"/>
  <c r="BG140"/>
  <c r="BF140"/>
  <c r="T140"/>
  <c r="R140"/>
  <c r="P140"/>
  <c r="BI134"/>
  <c r="BH134"/>
  <c r="BG134"/>
  <c r="BF134"/>
  <c r="T134"/>
  <c r="R134"/>
  <c r="P134"/>
  <c r="BI127"/>
  <c r="BH127"/>
  <c r="BG127"/>
  <c r="BF127"/>
  <c r="T127"/>
  <c r="T126"/>
  <c r="R127"/>
  <c r="R126"/>
  <c r="P127"/>
  <c r="P126"/>
  <c r="J121"/>
  <c r="J120"/>
  <c r="F120"/>
  <c r="F118"/>
  <c r="E116"/>
  <c r="J92"/>
  <c r="J91"/>
  <c r="F91"/>
  <c r="F89"/>
  <c r="E87"/>
  <c r="J18"/>
  <c r="E18"/>
  <c r="F121"/>
  <c r="J17"/>
  <c r="J12"/>
  <c r="J118"/>
  <c r="E7"/>
  <c r="E85"/>
  <c i="19" r="J37"/>
  <c r="J36"/>
  <c i="1" r="AY112"/>
  <c i="19" r="J35"/>
  <c i="1" r="AX112"/>
  <c i="19" r="BI196"/>
  <c r="BH196"/>
  <c r="BG196"/>
  <c r="BF196"/>
  <c r="T196"/>
  <c r="R196"/>
  <c r="P196"/>
  <c r="BI190"/>
  <c r="BH190"/>
  <c r="BG190"/>
  <c r="BF190"/>
  <c r="T190"/>
  <c r="R190"/>
  <c r="P190"/>
  <c r="BI184"/>
  <c r="BH184"/>
  <c r="BG184"/>
  <c r="BF184"/>
  <c r="T184"/>
  <c r="R184"/>
  <c r="P184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T170"/>
  <c r="R171"/>
  <c r="R170"/>
  <c r="P171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56"/>
  <c r="BH156"/>
  <c r="BG156"/>
  <c r="BF156"/>
  <c r="T156"/>
  <c r="T150"/>
  <c r="R156"/>
  <c r="R150"/>
  <c r="P156"/>
  <c r="P150"/>
  <c r="BI151"/>
  <c r="BH151"/>
  <c r="BG151"/>
  <c r="BF151"/>
  <c r="T151"/>
  <c r="R151"/>
  <c r="P151"/>
  <c r="BI144"/>
  <c r="BH144"/>
  <c r="BG144"/>
  <c r="BF144"/>
  <c r="T144"/>
  <c r="R144"/>
  <c r="P144"/>
  <c r="BI138"/>
  <c r="BH138"/>
  <c r="BG138"/>
  <c r="BF138"/>
  <c r="T138"/>
  <c r="R138"/>
  <c r="P138"/>
  <c r="BI133"/>
  <c r="BH133"/>
  <c r="BG133"/>
  <c r="BF133"/>
  <c r="T133"/>
  <c r="R133"/>
  <c r="P133"/>
  <c r="BI127"/>
  <c r="BH127"/>
  <c r="BG127"/>
  <c r="BF127"/>
  <c r="T127"/>
  <c r="T126"/>
  <c r="R127"/>
  <c r="R126"/>
  <c r="P127"/>
  <c r="P126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18" r="J37"/>
  <c r="J36"/>
  <c i="1" r="AY111"/>
  <c i="18" r="J35"/>
  <c i="1" r="AX111"/>
  <c i="18"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T157"/>
  <c r="R158"/>
  <c r="R157"/>
  <c r="P158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89"/>
  <c r="E7"/>
  <c r="E112"/>
  <c i="17" r="J37"/>
  <c r="J36"/>
  <c i="1" r="AY110"/>
  <c i="17" r="J35"/>
  <c i="1" r="AX110"/>
  <c i="17"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118"/>
  <c r="J14"/>
  <c r="J12"/>
  <c r="J116"/>
  <c r="E7"/>
  <c r="E112"/>
  <c i="16" r="P119"/>
  <c r="J37"/>
  <c r="J36"/>
  <c i="1" r="AY109"/>
  <c i="16" r="J35"/>
  <c i="1" r="AX109"/>
  <c i="16"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112"/>
  <c r="E7"/>
  <c r="E108"/>
  <c i="15" r="J37"/>
  <c r="J36"/>
  <c i="1" r="AY108"/>
  <c i="15" r="J35"/>
  <c i="1" r="AX108"/>
  <c i="15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91"/>
  <c r="J14"/>
  <c r="J12"/>
  <c r="J112"/>
  <c r="E7"/>
  <c r="E108"/>
  <c i="14" r="J37"/>
  <c r="J36"/>
  <c i="1" r="AY107"/>
  <c i="14" r="J35"/>
  <c i="1" r="AX107"/>
  <c i="14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114"/>
  <c r="J14"/>
  <c r="J12"/>
  <c r="J112"/>
  <c r="E7"/>
  <c r="E85"/>
  <c i="13" r="J37"/>
  <c r="J36"/>
  <c i="1" r="AY106"/>
  <c i="13" r="J35"/>
  <c i="1" r="AX106"/>
  <c i="13"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114"/>
  <c r="J14"/>
  <c r="J12"/>
  <c r="J112"/>
  <c r="E7"/>
  <c r="E85"/>
  <c i="12" r="J37"/>
  <c r="J36"/>
  <c i="1" r="AY105"/>
  <c i="12" r="J35"/>
  <c i="1" r="AX105"/>
  <c i="12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11" r="J37"/>
  <c r="J36"/>
  <c i="1" r="AY104"/>
  <c i="11" r="J35"/>
  <c i="1" r="AX104"/>
  <c i="11"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3"/>
  <c r="E111"/>
  <c r="F89"/>
  <c r="E87"/>
  <c r="J24"/>
  <c r="E24"/>
  <c r="J116"/>
  <c r="J23"/>
  <c r="J21"/>
  <c r="E21"/>
  <c r="J115"/>
  <c r="J20"/>
  <c r="J18"/>
  <c r="E18"/>
  <c r="F92"/>
  <c r="J17"/>
  <c r="J15"/>
  <c r="E15"/>
  <c r="F115"/>
  <c r="J14"/>
  <c r="J12"/>
  <c r="J113"/>
  <c r="E7"/>
  <c r="E109"/>
  <c i="10" r="J37"/>
  <c r="J36"/>
  <c i="1" r="AY103"/>
  <c i="10" r="J35"/>
  <c i="1" r="AX103"/>
  <c i="10"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107"/>
  <c i="9" r="J37"/>
  <c r="J36"/>
  <c i="1" r="AY102"/>
  <c i="9" r="J35"/>
  <c i="1" r="AX102"/>
  <c i="9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113"/>
  <c r="J14"/>
  <c r="J12"/>
  <c r="J89"/>
  <c r="E7"/>
  <c r="E107"/>
  <c i="8" r="J37"/>
  <c r="J36"/>
  <c i="1" r="AY101"/>
  <c i="8" r="J35"/>
  <c i="1" r="AX101"/>
  <c i="8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114"/>
  <c r="J17"/>
  <c r="J15"/>
  <c r="E15"/>
  <c r="F113"/>
  <c r="J14"/>
  <c r="J12"/>
  <c r="J111"/>
  <c r="E7"/>
  <c r="E107"/>
  <c i="7" r="J37"/>
  <c r="J36"/>
  <c i="1" r="AY100"/>
  <c i="7" r="J35"/>
  <c i="1" r="AX100"/>
  <c i="7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91"/>
  <c r="J20"/>
  <c r="J18"/>
  <c r="E18"/>
  <c r="F114"/>
  <c r="J17"/>
  <c r="J15"/>
  <c r="E15"/>
  <c r="F113"/>
  <c r="J14"/>
  <c r="J12"/>
  <c r="J89"/>
  <c r="E7"/>
  <c r="E107"/>
  <c i="6" r="J37"/>
  <c r="J36"/>
  <c i="1" r="AY99"/>
  <c i="6" r="J35"/>
  <c i="1" r="AX99"/>
  <c i="6"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91"/>
  <c r="J14"/>
  <c r="J12"/>
  <c r="J111"/>
  <c r="E7"/>
  <c r="E107"/>
  <c i="5" r="J37"/>
  <c r="J36"/>
  <c i="1" r="AY98"/>
  <c i="5" r="J35"/>
  <c i="1" r="AX98"/>
  <c i="5"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89"/>
  <c r="E7"/>
  <c r="E107"/>
  <c i="4" r="J37"/>
  <c r="J36"/>
  <c i="1" r="AY97"/>
  <c i="4" r="J35"/>
  <c i="1" r="AX97"/>
  <c i="4"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91"/>
  <c r="J14"/>
  <c r="J12"/>
  <c r="J111"/>
  <c r="E7"/>
  <c r="E107"/>
  <c i="3" r="J37"/>
  <c r="J36"/>
  <c i="1" r="AY96"/>
  <c i="3" r="J35"/>
  <c i="1" r="AX96"/>
  <c i="3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85"/>
  <c i="2" r="J37"/>
  <c r="J36"/>
  <c i="1" r="AY95"/>
  <c i="2" r="J35"/>
  <c i="1" r="AX95"/>
  <c i="2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113"/>
  <c r="J14"/>
  <c r="J12"/>
  <c r="J111"/>
  <c r="E7"/>
  <c r="E107"/>
  <c i="1" r="L90"/>
  <c r="AM90"/>
  <c r="AM89"/>
  <c r="L89"/>
  <c r="AM87"/>
  <c r="L87"/>
  <c r="L85"/>
  <c r="L84"/>
  <c i="2" r="BK129"/>
  <c r="J128"/>
  <c r="J125"/>
  <c r="J129"/>
  <c r="J127"/>
  <c r="J124"/>
  <c r="J121"/>
  <c r="J119"/>
  <c r="BK126"/>
  <c r="BK122"/>
  <c r="J130"/>
  <c r="BK127"/>
  <c r="J126"/>
  <c r="J123"/>
  <c r="J122"/>
  <c r="BK121"/>
  <c r="J120"/>
  <c i="3" r="BK130"/>
  <c r="J129"/>
  <c r="J128"/>
  <c r="J127"/>
  <c r="J125"/>
  <c r="J123"/>
  <c r="BK121"/>
  <c r="J119"/>
  <c r="BK129"/>
  <c r="BK127"/>
  <c r="BK125"/>
  <c r="BK123"/>
  <c r="BK119"/>
  <c i="4" r="BK130"/>
  <c r="BK128"/>
  <c r="BK126"/>
  <c r="J124"/>
  <c r="J122"/>
  <c r="J120"/>
  <c r="J131"/>
  <c r="J128"/>
  <c r="J126"/>
  <c r="BK124"/>
  <c r="BK122"/>
  <c r="BK119"/>
  <c i="5" r="J130"/>
  <c r="J128"/>
  <c r="J126"/>
  <c r="J124"/>
  <c r="BK122"/>
  <c r="J120"/>
  <c r="BK131"/>
  <c r="J129"/>
  <c r="J127"/>
  <c r="BK125"/>
  <c r="J122"/>
  <c i="6" r="BK124"/>
  <c r="J122"/>
  <c r="J120"/>
  <c r="J124"/>
  <c r="BK122"/>
  <c r="BK120"/>
  <c i="7" r="J123"/>
  <c r="J122"/>
  <c r="J120"/>
  <c r="BK123"/>
  <c r="BK120"/>
  <c i="8" r="J122"/>
  <c r="J119"/>
  <c r="BK122"/>
  <c r="J120"/>
  <c i="9" r="BK123"/>
  <c r="BK121"/>
  <c r="J119"/>
  <c r="J122"/>
  <c r="BK120"/>
  <c i="10" r="J124"/>
  <c r="BK122"/>
  <c r="BK120"/>
  <c r="BK124"/>
  <c r="J122"/>
  <c r="J120"/>
  <c i="11" r="J162"/>
  <c r="BK160"/>
  <c r="J158"/>
  <c r="J156"/>
  <c r="BK154"/>
  <c r="BK151"/>
  <c r="J149"/>
  <c r="J147"/>
  <c r="BK145"/>
  <c r="BK143"/>
  <c r="BK140"/>
  <c r="J138"/>
  <c r="BK136"/>
  <c r="BK134"/>
  <c r="J132"/>
  <c r="J130"/>
  <c r="J128"/>
  <c r="J125"/>
  <c r="J121"/>
  <c r="J160"/>
  <c r="BK158"/>
  <c r="BK156"/>
  <c r="J152"/>
  <c r="J150"/>
  <c r="BK148"/>
  <c r="J146"/>
  <c r="J144"/>
  <c r="J141"/>
  <c r="BK139"/>
  <c r="BK137"/>
  <c r="J135"/>
  <c r="BK133"/>
  <c r="J131"/>
  <c r="BK129"/>
  <c r="BK127"/>
  <c r="BK126"/>
  <c r="BK123"/>
  <c i="12" r="F36"/>
  <c r="BK123"/>
  <c r="J122"/>
  <c r="J121"/>
  <c r="J120"/>
  <c i="13" r="J154"/>
  <c r="J153"/>
  <c r="J152"/>
  <c r="BK151"/>
  <c r="J151"/>
  <c r="BK142"/>
  <c r="J142"/>
  <c r="BK141"/>
  <c r="J141"/>
  <c r="BK140"/>
  <c r="J140"/>
  <c r="BK139"/>
  <c r="J139"/>
  <c r="BK136"/>
  <c r="J136"/>
  <c r="BK133"/>
  <c r="J133"/>
  <c r="J130"/>
  <c r="J126"/>
  <c r="J120"/>
  <c r="J127"/>
  <c r="J123"/>
  <c i="14" r="BK128"/>
  <c r="J126"/>
  <c r="BK123"/>
  <c r="BK121"/>
  <c r="J128"/>
  <c r="BK126"/>
  <c r="J123"/>
  <c r="J121"/>
  <c i="15" r="J129"/>
  <c r="J127"/>
  <c r="BK125"/>
  <c r="BK122"/>
  <c r="BK120"/>
  <c r="J128"/>
  <c r="BK126"/>
  <c r="BK123"/>
  <c r="BK121"/>
  <c i="16" r="BK145"/>
  <c r="BK143"/>
  <c r="J139"/>
  <c r="BK137"/>
  <c r="BK135"/>
  <c r="J133"/>
  <c r="BK131"/>
  <c r="J129"/>
  <c r="J127"/>
  <c r="J125"/>
  <c r="J123"/>
  <c r="BK121"/>
  <c r="J145"/>
  <c r="J143"/>
  <c r="BK140"/>
  <c r="BK139"/>
  <c r="J137"/>
  <c r="J135"/>
  <c r="BK133"/>
  <c r="J131"/>
  <c r="BK129"/>
  <c r="BK127"/>
  <c r="BK125"/>
  <c r="BK123"/>
  <c r="J121"/>
  <c i="17" r="J194"/>
  <c r="J192"/>
  <c r="BK190"/>
  <c r="J188"/>
  <c r="J185"/>
  <c r="J183"/>
  <c r="J181"/>
  <c r="BK180"/>
  <c r="J177"/>
  <c r="J175"/>
  <c r="BK173"/>
  <c r="J171"/>
  <c r="J170"/>
  <c r="BK168"/>
  <c r="J166"/>
  <c r="J164"/>
  <c r="J162"/>
  <c r="J160"/>
  <c r="BK155"/>
  <c r="J150"/>
  <c r="J146"/>
  <c r="J144"/>
  <c r="J142"/>
  <c r="J140"/>
  <c r="BK138"/>
  <c r="J136"/>
  <c r="J134"/>
  <c r="J132"/>
  <c r="BK128"/>
  <c r="J126"/>
  <c r="BK124"/>
  <c r="BK193"/>
  <c r="J191"/>
  <c r="J189"/>
  <c r="BK187"/>
  <c r="BK184"/>
  <c r="J182"/>
  <c r="J180"/>
  <c r="BK177"/>
  <c r="BK175"/>
  <c r="J173"/>
  <c r="BK171"/>
  <c r="J167"/>
  <c r="J165"/>
  <c r="J163"/>
  <c r="BK161"/>
  <c r="J157"/>
  <c r="BK153"/>
  <c r="BK148"/>
  <c r="BK145"/>
  <c r="BK143"/>
  <c r="J141"/>
  <c r="J139"/>
  <c r="J137"/>
  <c r="BK135"/>
  <c r="BK133"/>
  <c r="BK131"/>
  <c r="J130"/>
  <c r="J129"/>
  <c r="BK127"/>
  <c r="J125"/>
  <c i="18" r="BK166"/>
  <c r="BK164"/>
  <c r="J162"/>
  <c r="J160"/>
  <c r="BK156"/>
  <c r="BK154"/>
  <c r="J152"/>
  <c r="BK150"/>
  <c r="BK148"/>
  <c r="J143"/>
  <c r="BK138"/>
  <c r="J134"/>
  <c r="J132"/>
  <c r="BK130"/>
  <c r="BK128"/>
  <c r="J127"/>
  <c r="BK125"/>
  <c r="J166"/>
  <c r="J164"/>
  <c r="BK162"/>
  <c r="BK160"/>
  <c r="J156"/>
  <c r="J154"/>
  <c r="BK152"/>
  <c r="J150"/>
  <c r="J148"/>
  <c r="BK143"/>
  <c r="J138"/>
  <c r="BK134"/>
  <c r="BK132"/>
  <c r="J130"/>
  <c r="BK127"/>
  <c r="J125"/>
  <c i="19" r="J196"/>
  <c r="J184"/>
  <c r="J177"/>
  <c r="J174"/>
  <c r="J169"/>
  <c r="J166"/>
  <c r="J163"/>
  <c r="BK151"/>
  <c r="J138"/>
  <c r="J127"/>
  <c r="BK190"/>
  <c r="BK178"/>
  <c r="J176"/>
  <c r="BK171"/>
  <c r="J167"/>
  <c r="BK164"/>
  <c r="BK156"/>
  <c r="BK144"/>
  <c r="J133"/>
  <c i="20" r="J193"/>
  <c r="J183"/>
  <c r="J177"/>
  <c r="J174"/>
  <c r="BK169"/>
  <c r="BK166"/>
  <c r="BK163"/>
  <c r="BK151"/>
  <c r="J140"/>
  <c r="BK127"/>
  <c r="BK188"/>
  <c r="J178"/>
  <c r="J176"/>
  <c r="BK171"/>
  <c r="J167"/>
  <c r="J164"/>
  <c r="BK157"/>
  <c r="BK145"/>
  <c r="J134"/>
  <c i="21" r="BK192"/>
  <c r="J180"/>
  <c r="BK178"/>
  <c r="J173"/>
  <c r="J163"/>
  <c r="BK161"/>
  <c r="J156"/>
  <c r="J153"/>
  <c r="J150"/>
  <c r="J137"/>
  <c r="BK134"/>
  <c r="J132"/>
  <c r="J131"/>
  <c r="J192"/>
  <c r="J182"/>
  <c r="J179"/>
  <c r="J176"/>
  <c r="BK171"/>
  <c r="BK162"/>
  <c r="J158"/>
  <c r="J154"/>
  <c r="BK151"/>
  <c r="J134"/>
  <c r="BK132"/>
  <c r="BK129"/>
  <c i="22" r="BK176"/>
  <c r="J173"/>
  <c r="J170"/>
  <c r="J165"/>
  <c r="BK159"/>
  <c r="BK155"/>
  <c r="BK151"/>
  <c r="BK148"/>
  <c r="BK139"/>
  <c r="J136"/>
  <c r="J133"/>
  <c r="J131"/>
  <c r="BK129"/>
  <c r="J176"/>
  <c r="BK173"/>
  <c r="BK170"/>
  <c r="BK165"/>
  <c r="J159"/>
  <c r="J155"/>
  <c r="J151"/>
  <c r="J148"/>
  <c r="J139"/>
  <c r="BK136"/>
  <c r="BK133"/>
  <c r="BK131"/>
  <c r="J129"/>
  <c i="23" r="J141"/>
  <c r="BK135"/>
  <c r="BK131"/>
  <c r="J127"/>
  <c r="BK141"/>
  <c r="J135"/>
  <c r="J131"/>
  <c r="BK127"/>
  <c i="2" r="BK130"/>
  <c r="BK125"/>
  <c r="BK119"/>
  <c r="BK128"/>
  <c r="BK124"/>
  <c r="BK123"/>
  <c r="BK120"/>
  <c i="1" r="AS94"/>
  <c i="3" r="J126"/>
  <c r="BK124"/>
  <c r="J122"/>
  <c r="BK120"/>
  <c r="J130"/>
  <c r="BK128"/>
  <c r="BK126"/>
  <c r="J124"/>
  <c r="BK122"/>
  <c r="J121"/>
  <c r="J120"/>
  <c i="4" r="BK131"/>
  <c r="J130"/>
  <c r="J129"/>
  <c r="J127"/>
  <c r="BK125"/>
  <c r="J123"/>
  <c r="BK121"/>
  <c r="J119"/>
  <c r="BK129"/>
  <c r="BK127"/>
  <c r="J125"/>
  <c r="BK123"/>
  <c r="J121"/>
  <c r="BK120"/>
  <c i="5" r="J131"/>
  <c r="BK129"/>
  <c r="BK127"/>
  <c r="J125"/>
  <c r="BK123"/>
  <c r="J121"/>
  <c r="BK119"/>
  <c r="BK130"/>
  <c r="BK128"/>
  <c r="BK126"/>
  <c r="BK124"/>
  <c r="J123"/>
  <c r="BK121"/>
  <c r="BK120"/>
  <c r="J119"/>
  <c i="6" r="J123"/>
  <c r="BK121"/>
  <c r="J119"/>
  <c r="BK123"/>
  <c r="J121"/>
  <c r="BK119"/>
  <c i="7" r="BK122"/>
  <c r="BK121"/>
  <c r="J119"/>
  <c r="J121"/>
  <c r="BK119"/>
  <c i="8" r="BK123"/>
  <c r="BK121"/>
  <c r="BK120"/>
  <c r="J123"/>
  <c r="J121"/>
  <c r="BK119"/>
  <c i="9" r="BK122"/>
  <c r="J120"/>
  <c r="J123"/>
  <c r="J121"/>
  <c r="BK119"/>
  <c i="10" r="J123"/>
  <c r="BK121"/>
  <c r="BK119"/>
  <c r="BK123"/>
  <c r="J121"/>
  <c r="J119"/>
  <c i="11" r="BK162"/>
  <c r="BK161"/>
  <c r="BK159"/>
  <c r="BK157"/>
  <c r="BK155"/>
  <c r="BK152"/>
  <c r="BK150"/>
  <c r="J148"/>
  <c r="BK146"/>
  <c r="BK144"/>
  <c r="BK141"/>
  <c r="J139"/>
  <c r="J137"/>
  <c r="BK135"/>
  <c r="J133"/>
  <c r="BK131"/>
  <c r="J129"/>
  <c r="J126"/>
  <c r="J123"/>
  <c r="J161"/>
  <c r="J159"/>
  <c r="J157"/>
  <c r="J155"/>
  <c r="J154"/>
  <c r="J151"/>
  <c r="BK149"/>
  <c r="BK147"/>
  <c r="J145"/>
  <c r="J143"/>
  <c r="J140"/>
  <c r="BK138"/>
  <c r="J136"/>
  <c r="J134"/>
  <c r="BK132"/>
  <c r="BK130"/>
  <c r="BK128"/>
  <c r="J127"/>
  <c r="BK125"/>
  <c r="BK121"/>
  <c i="12" r="BK130"/>
  <c r="J130"/>
  <c r="BK129"/>
  <c r="J129"/>
  <c r="BK128"/>
  <c r="J128"/>
  <c r="BK126"/>
  <c r="J126"/>
  <c r="BK125"/>
  <c r="J125"/>
  <c r="BK124"/>
  <c r="J124"/>
  <c r="J123"/>
  <c r="BK122"/>
  <c r="BK121"/>
  <c r="BK120"/>
  <c i="13" r="BK154"/>
  <c r="BK153"/>
  <c r="BK152"/>
  <c r="BK150"/>
  <c r="J150"/>
  <c r="BK148"/>
  <c r="J148"/>
  <c r="BK147"/>
  <c r="J147"/>
  <c r="BK144"/>
  <c r="J144"/>
  <c r="BK143"/>
  <c r="J143"/>
  <c r="F36"/>
  <c r="BK127"/>
  <c r="BK123"/>
  <c r="BK130"/>
  <c r="BK126"/>
  <c r="BK120"/>
  <c i="14" r="BK127"/>
  <c r="BK124"/>
  <c r="BK122"/>
  <c r="BK120"/>
  <c r="J127"/>
  <c r="J124"/>
  <c r="J122"/>
  <c r="J120"/>
  <c i="15" r="BK128"/>
  <c r="J126"/>
  <c r="J123"/>
  <c r="J121"/>
  <c r="BK129"/>
  <c r="BK127"/>
  <c r="J125"/>
  <c r="J122"/>
  <c r="J120"/>
  <c i="16" r="J144"/>
  <c r="J141"/>
  <c r="J138"/>
  <c r="J136"/>
  <c r="BK134"/>
  <c r="J132"/>
  <c r="J130"/>
  <c r="J128"/>
  <c r="BK126"/>
  <c r="J124"/>
  <c r="BK122"/>
  <c r="BK120"/>
  <c r="BK144"/>
  <c r="BK141"/>
  <c r="J140"/>
  <c r="BK138"/>
  <c r="BK136"/>
  <c r="J134"/>
  <c r="BK132"/>
  <c r="BK130"/>
  <c r="BK128"/>
  <c r="J126"/>
  <c r="BK124"/>
  <c r="J122"/>
  <c r="J120"/>
  <c i="17" r="J193"/>
  <c r="BK191"/>
  <c r="BK189"/>
  <c r="J187"/>
  <c r="J184"/>
  <c r="BK182"/>
  <c r="J178"/>
  <c r="BK176"/>
  <c r="BK174"/>
  <c r="BK172"/>
  <c r="BK170"/>
  <c r="BK169"/>
  <c r="J169"/>
  <c r="BK167"/>
  <c r="BK165"/>
  <c r="BK163"/>
  <c r="J161"/>
  <c r="BK157"/>
  <c r="J153"/>
  <c r="J148"/>
  <c r="J145"/>
  <c r="J143"/>
  <c r="BK141"/>
  <c r="BK139"/>
  <c r="BK137"/>
  <c r="J135"/>
  <c r="J133"/>
  <c r="BK130"/>
  <c r="J127"/>
  <c r="BK125"/>
  <c r="BK194"/>
  <c r="BK192"/>
  <c r="J190"/>
  <c r="BK188"/>
  <c r="BK185"/>
  <c r="BK183"/>
  <c r="BK181"/>
  <c r="BK178"/>
  <c r="J176"/>
  <c r="J174"/>
  <c r="J172"/>
  <c r="J168"/>
  <c r="BK166"/>
  <c r="BK164"/>
  <c r="BK162"/>
  <c r="BK160"/>
  <c r="J155"/>
  <c r="BK150"/>
  <c r="BK146"/>
  <c r="BK144"/>
  <c r="BK142"/>
  <c r="BK140"/>
  <c r="J138"/>
  <c r="BK136"/>
  <c r="BK134"/>
  <c r="BK132"/>
  <c r="J131"/>
  <c r="BK129"/>
  <c r="J128"/>
  <c r="BK126"/>
  <c r="J124"/>
  <c i="18" r="J165"/>
  <c r="BK163"/>
  <c r="BK161"/>
  <c r="J158"/>
  <c r="BK155"/>
  <c r="J153"/>
  <c r="J151"/>
  <c r="J149"/>
  <c r="BK145"/>
  <c r="BK141"/>
  <c r="J136"/>
  <c r="BK133"/>
  <c r="BK131"/>
  <c r="J129"/>
  <c r="J128"/>
  <c r="J126"/>
  <c r="J124"/>
  <c r="BK165"/>
  <c r="J163"/>
  <c r="J161"/>
  <c r="BK158"/>
  <c r="J155"/>
  <c r="BK153"/>
  <c r="BK151"/>
  <c r="BK149"/>
  <c r="J145"/>
  <c r="J141"/>
  <c r="BK136"/>
  <c r="J133"/>
  <c r="J131"/>
  <c r="BK129"/>
  <c r="BK126"/>
  <c r="BK124"/>
  <c i="19" r="J190"/>
  <c r="J178"/>
  <c r="BK176"/>
  <c r="J171"/>
  <c r="BK167"/>
  <c r="J164"/>
  <c r="J156"/>
  <c r="J144"/>
  <c r="BK133"/>
  <c r="BK196"/>
  <c r="BK184"/>
  <c r="BK177"/>
  <c r="BK174"/>
  <c r="BK169"/>
  <c r="BK166"/>
  <c r="BK163"/>
  <c r="J151"/>
  <c r="BK138"/>
  <c r="BK127"/>
  <c i="20" r="J188"/>
  <c r="BK178"/>
  <c r="BK176"/>
  <c r="J171"/>
  <c r="BK167"/>
  <c r="BK164"/>
  <c r="J157"/>
  <c r="J145"/>
  <c r="BK134"/>
  <c r="BK193"/>
  <c r="BK183"/>
  <c r="BK177"/>
  <c r="BK174"/>
  <c r="J169"/>
  <c r="J166"/>
  <c r="J163"/>
  <c r="J151"/>
  <c r="BK140"/>
  <c r="J127"/>
  <c i="21" r="BK182"/>
  <c r="BK179"/>
  <c r="BK176"/>
  <c r="J171"/>
  <c r="J162"/>
  <c r="BK158"/>
  <c r="BK154"/>
  <c r="J151"/>
  <c r="BK139"/>
  <c r="J136"/>
  <c r="J133"/>
  <c r="BK131"/>
  <c r="BK130"/>
  <c r="J129"/>
  <c r="BK180"/>
  <c r="J178"/>
  <c r="BK173"/>
  <c r="BK163"/>
  <c r="J161"/>
  <c r="BK156"/>
  <c r="BK153"/>
  <c r="BK150"/>
  <c r="J139"/>
  <c r="BK137"/>
  <c r="BK136"/>
  <c r="BK133"/>
  <c r="J130"/>
  <c i="22" r="J181"/>
  <c r="J174"/>
  <c r="BK172"/>
  <c r="BK167"/>
  <c r="J160"/>
  <c r="BK158"/>
  <c r="BK153"/>
  <c r="J150"/>
  <c r="J147"/>
  <c r="BK137"/>
  <c r="BK134"/>
  <c r="J132"/>
  <c r="J130"/>
  <c r="BK181"/>
  <c r="BK174"/>
  <c r="J172"/>
  <c r="J167"/>
  <c r="BK160"/>
  <c r="J158"/>
  <c r="J153"/>
  <c r="BK150"/>
  <c r="BK147"/>
  <c r="J137"/>
  <c r="J134"/>
  <c r="BK132"/>
  <c r="BK130"/>
  <c i="23" r="BK138"/>
  <c r="J133"/>
  <c r="BK129"/>
  <c r="J125"/>
  <c r="J138"/>
  <c r="BK133"/>
  <c r="J129"/>
  <c r="BK125"/>
  <c i="17" l="1" r="BK123"/>
  <c r="J123"/>
  <c r="J97"/>
  <c r="T123"/>
  <c r="P147"/>
  <c r="BK152"/>
  <c r="J152"/>
  <c r="J99"/>
  <c r="BK159"/>
  <c r="J159"/>
  <c r="J100"/>
  <c r="R159"/>
  <c r="BK179"/>
  <c r="J179"/>
  <c r="J101"/>
  <c r="R179"/>
  <c r="BK186"/>
  <c r="J186"/>
  <c r="J102"/>
  <c r="T186"/>
  <c i="18" r="BK123"/>
  <c r="J123"/>
  <c r="J97"/>
  <c r="R123"/>
  <c r="BK135"/>
  <c r="J135"/>
  <c r="J98"/>
  <c r="R135"/>
  <c r="P140"/>
  <c r="T140"/>
  <c r="P147"/>
  <c r="T147"/>
  <c r="P159"/>
  <c r="R159"/>
  <c i="19" r="BK132"/>
  <c r="J132"/>
  <c r="J99"/>
  <c r="R132"/>
  <c r="R125"/>
  <c r="R124"/>
  <c r="BK162"/>
  <c r="J162"/>
  <c r="J101"/>
  <c r="R162"/>
  <c r="BK173"/>
  <c r="J173"/>
  <c r="J104"/>
  <c r="R173"/>
  <c r="R172"/>
  <c i="20" r="BK133"/>
  <c r="J133"/>
  <c r="J99"/>
  <c r="R133"/>
  <c r="R125"/>
  <c r="R124"/>
  <c r="BK162"/>
  <c r="J162"/>
  <c r="J101"/>
  <c r="R162"/>
  <c r="BK173"/>
  <c r="J173"/>
  <c r="J104"/>
  <c r="R173"/>
  <c r="R172"/>
  <c i="21" r="P128"/>
  <c r="T128"/>
  <c r="P135"/>
  <c r="T135"/>
  <c r="P149"/>
  <c r="R149"/>
  <c r="P160"/>
  <c r="T160"/>
  <c r="P175"/>
  <c r="T175"/>
  <c i="15" r="P119"/>
  <c r="T119"/>
  <c r="P124"/>
  <c r="T124"/>
  <c i="16" r="T119"/>
  <c r="T118"/>
  <c r="P142"/>
  <c r="P118"/>
  <c i="1" r="AU109"/>
  <c i="16" r="T142"/>
  <c i="17" r="P123"/>
  <c r="R123"/>
  <c r="BK147"/>
  <c r="J147"/>
  <c r="J98"/>
  <c r="R147"/>
  <c r="T147"/>
  <c r="P152"/>
  <c r="R152"/>
  <c r="T152"/>
  <c r="P159"/>
  <c r="T159"/>
  <c r="P179"/>
  <c r="T179"/>
  <c r="P186"/>
  <c r="R186"/>
  <c i="18" r="P123"/>
  <c r="T123"/>
  <c r="P135"/>
  <c r="T135"/>
  <c r="BK140"/>
  <c r="J140"/>
  <c r="J99"/>
  <c r="R140"/>
  <c r="BK147"/>
  <c r="J147"/>
  <c r="J100"/>
  <c r="R147"/>
  <c r="BK159"/>
  <c r="J159"/>
  <c r="J102"/>
  <c r="T159"/>
  <c i="19" r="P132"/>
  <c r="P125"/>
  <c r="P124"/>
  <c i="1" r="AU112"/>
  <c i="19" r="T132"/>
  <c r="T125"/>
  <c r="T124"/>
  <c r="P162"/>
  <c r="T162"/>
  <c r="P173"/>
  <c r="P172"/>
  <c r="T173"/>
  <c r="T172"/>
  <c i="20" r="P133"/>
  <c r="P125"/>
  <c r="P124"/>
  <c i="1" r="AU113"/>
  <c i="20" r="T133"/>
  <c r="T125"/>
  <c r="T124"/>
  <c r="P162"/>
  <c r="T162"/>
  <c r="P173"/>
  <c r="P172"/>
  <c r="T173"/>
  <c r="T172"/>
  <c i="21" r="BK128"/>
  <c r="J128"/>
  <c r="J98"/>
  <c r="R128"/>
  <c r="BK135"/>
  <c r="J135"/>
  <c r="J99"/>
  <c r="R135"/>
  <c r="BK149"/>
  <c r="J149"/>
  <c r="J101"/>
  <c r="T149"/>
  <c r="BK160"/>
  <c r="J160"/>
  <c r="J104"/>
  <c r="R160"/>
  <c r="BK175"/>
  <c r="J175"/>
  <c r="J105"/>
  <c r="R175"/>
  <c i="22" r="P128"/>
  <c r="BK135"/>
  <c r="J135"/>
  <c r="J99"/>
  <c r="R135"/>
  <c r="BK146"/>
  <c r="J146"/>
  <c r="J101"/>
  <c r="R146"/>
  <c i="23" r="BK130"/>
  <c r="J130"/>
  <c r="J100"/>
  <c i="2" r="P118"/>
  <c r="P117"/>
  <c i="1" r="AU95"/>
  <c i="2" r="R118"/>
  <c r="R117"/>
  <c i="3" r="BK118"/>
  <c r="J118"/>
  <c r="J97"/>
  <c r="T118"/>
  <c r="T117"/>
  <c i="4" r="BK118"/>
  <c r="J118"/>
  <c r="J97"/>
  <c r="T118"/>
  <c r="T117"/>
  <c i="5" r="BK118"/>
  <c r="J118"/>
  <c r="J97"/>
  <c r="R118"/>
  <c r="R117"/>
  <c i="6" r="BK118"/>
  <c r="J118"/>
  <c r="J97"/>
  <c r="R118"/>
  <c r="R117"/>
  <c i="7" r="BK118"/>
  <c r="J118"/>
  <c r="J97"/>
  <c r="R118"/>
  <c r="R117"/>
  <c i="8" r="BK118"/>
  <c r="J118"/>
  <c r="J97"/>
  <c r="R118"/>
  <c r="R117"/>
  <c i="9" r="P118"/>
  <c r="P117"/>
  <c i="1" r="AU102"/>
  <c i="9" r="R118"/>
  <c r="R117"/>
  <c i="10" r="BK118"/>
  <c r="J118"/>
  <c r="J97"/>
  <c r="R118"/>
  <c r="R117"/>
  <c i="11" r="BK120"/>
  <c r="J120"/>
  <c r="J97"/>
  <c r="R120"/>
  <c r="BK142"/>
  <c r="J142"/>
  <c r="J98"/>
  <c r="R142"/>
  <c r="BK153"/>
  <c r="J153"/>
  <c r="J99"/>
  <c r="T153"/>
  <c i="12" r="R119"/>
  <c r="BK127"/>
  <c r="J127"/>
  <c r="J98"/>
  <c r="R127"/>
  <c i="13" r="P119"/>
  <c r="T119"/>
  <c r="P149"/>
  <c r="R149"/>
  <c i="14" r="P119"/>
  <c r="R119"/>
  <c r="BK125"/>
  <c r="J125"/>
  <c r="J98"/>
  <c r="T125"/>
  <c i="16" r="BK119"/>
  <c r="J119"/>
  <c r="J97"/>
  <c r="R119"/>
  <c r="BK142"/>
  <c r="J142"/>
  <c r="J98"/>
  <c r="R142"/>
  <c i="22" r="BK128"/>
  <c r="J128"/>
  <c r="J98"/>
  <c r="R128"/>
  <c r="R127"/>
  <c r="T128"/>
  <c r="P135"/>
  <c r="T135"/>
  <c r="P146"/>
  <c r="T146"/>
  <c r="BK157"/>
  <c r="J157"/>
  <c r="J104"/>
  <c r="P157"/>
  <c r="P156"/>
  <c r="T157"/>
  <c r="BK169"/>
  <c r="J169"/>
  <c r="J105"/>
  <c r="R169"/>
  <c r="R156"/>
  <c r="T169"/>
  <c i="23" r="BK126"/>
  <c r="J126"/>
  <c r="J99"/>
  <c r="P126"/>
  <c r="P123"/>
  <c r="P122"/>
  <c i="1" r="AU116"/>
  <c i="23" r="R126"/>
  <c r="R123"/>
  <c r="R122"/>
  <c r="T126"/>
  <c r="T123"/>
  <c r="T122"/>
  <c r="R130"/>
  <c i="2" r="BK118"/>
  <c r="BK117"/>
  <c r="J117"/>
  <c r="J96"/>
  <c r="T118"/>
  <c r="T117"/>
  <c i="3" r="P118"/>
  <c r="P117"/>
  <c i="1" r="AU96"/>
  <c i="3" r="R118"/>
  <c r="R117"/>
  <c i="4" r="P118"/>
  <c r="P117"/>
  <c i="1" r="AU97"/>
  <c i="4" r="R118"/>
  <c r="R117"/>
  <c i="5" r="P118"/>
  <c r="P117"/>
  <c i="1" r="AU98"/>
  <c i="5" r="T118"/>
  <c r="T117"/>
  <c i="6" r="P118"/>
  <c r="P117"/>
  <c i="1" r="AU99"/>
  <c i="6" r="T118"/>
  <c r="T117"/>
  <c i="7" r="P118"/>
  <c r="P117"/>
  <c i="1" r="AU100"/>
  <c i="7" r="T118"/>
  <c r="T117"/>
  <c i="8" r="P118"/>
  <c r="P117"/>
  <c i="1" r="AU101"/>
  <c i="8" r="T118"/>
  <c r="T117"/>
  <c i="9" r="BK118"/>
  <c r="J118"/>
  <c r="J97"/>
  <c r="T118"/>
  <c r="T117"/>
  <c i="10" r="P118"/>
  <c r="P117"/>
  <c i="1" r="AU103"/>
  <c i="10" r="T118"/>
  <c r="T117"/>
  <c i="11" r="P120"/>
  <c r="T120"/>
  <c r="P142"/>
  <c r="T142"/>
  <c r="P153"/>
  <c r="R153"/>
  <c i="12" r="BK119"/>
  <c r="J119"/>
  <c r="J97"/>
  <c r="P119"/>
  <c r="T119"/>
  <c r="P127"/>
  <c r="T127"/>
  <c i="13" r="BK119"/>
  <c r="J119"/>
  <c r="J97"/>
  <c r="R119"/>
  <c r="R118"/>
  <c r="BK149"/>
  <c r="J149"/>
  <c r="J98"/>
  <c r="T149"/>
  <c i="14" r="BK119"/>
  <c r="J119"/>
  <c r="J97"/>
  <c r="T119"/>
  <c r="T118"/>
  <c r="P125"/>
  <c r="R125"/>
  <c i="15" r="BK119"/>
  <c r="J119"/>
  <c r="J97"/>
  <c r="R119"/>
  <c r="BK124"/>
  <c r="J124"/>
  <c r="J98"/>
  <c r="R124"/>
  <c i="23" r="T130"/>
  <c i="19" r="BK126"/>
  <c r="J126"/>
  <c r="J98"/>
  <c r="BK150"/>
  <c r="J150"/>
  <c r="J100"/>
  <c i="20" r="BK126"/>
  <c r="J126"/>
  <c r="J98"/>
  <c r="BK150"/>
  <c r="J150"/>
  <c r="J100"/>
  <c i="21" r="BK157"/>
  <c r="J157"/>
  <c r="J102"/>
  <c i="22" r="BK175"/>
  <c r="J175"/>
  <c r="J106"/>
  <c i="18" r="BK157"/>
  <c r="J157"/>
  <c r="J101"/>
  <c i="19" r="BK170"/>
  <c r="J170"/>
  <c r="J102"/>
  <c i="20" r="BK170"/>
  <c r="J170"/>
  <c r="J102"/>
  <c i="21" r="BK181"/>
  <c r="J181"/>
  <c r="J106"/>
  <c i="22" r="BK154"/>
  <c r="J154"/>
  <c r="J102"/>
  <c i="23" r="BK124"/>
  <c r="J124"/>
  <c r="J98"/>
  <c r="BK137"/>
  <c r="J137"/>
  <c r="J101"/>
  <c r="BK140"/>
  <c r="J140"/>
  <c r="J102"/>
  <c i="22" r="BK156"/>
  <c r="J156"/>
  <c r="J103"/>
  <c i="23" r="E85"/>
  <c r="J116"/>
  <c r="BE125"/>
  <c r="BE127"/>
  <c r="BE135"/>
  <c r="F92"/>
  <c r="BE129"/>
  <c r="BE131"/>
  <c r="BE133"/>
  <c r="BE138"/>
  <c r="BE141"/>
  <c i="22" r="J89"/>
  <c r="F92"/>
  <c r="E116"/>
  <c r="BE129"/>
  <c r="BE131"/>
  <c r="BE137"/>
  <c r="BE139"/>
  <c r="BE148"/>
  <c r="BE153"/>
  <c r="BE155"/>
  <c r="BE159"/>
  <c r="BE160"/>
  <c r="BE167"/>
  <c r="BE173"/>
  <c r="BE181"/>
  <c r="BE130"/>
  <c r="BE132"/>
  <c r="BE133"/>
  <c r="BE134"/>
  <c r="BE136"/>
  <c r="BE147"/>
  <c r="BE150"/>
  <c r="BE151"/>
  <c r="BE158"/>
  <c r="BE165"/>
  <c r="BE170"/>
  <c r="BE172"/>
  <c r="BE174"/>
  <c r="BE176"/>
  <c i="20" r="BK172"/>
  <c i="21" r="J89"/>
  <c r="E116"/>
  <c r="F123"/>
  <c r="BE132"/>
  <c r="BE134"/>
  <c r="BE136"/>
  <c r="BE139"/>
  <c r="BE150"/>
  <c r="BE151"/>
  <c r="BE158"/>
  <c r="BE161"/>
  <c r="BE162"/>
  <c r="BE178"/>
  <c r="BE179"/>
  <c r="BE182"/>
  <c r="BE192"/>
  <c r="BE129"/>
  <c r="BE130"/>
  <c r="BE131"/>
  <c r="BE133"/>
  <c r="BE137"/>
  <c r="BE153"/>
  <c r="BE154"/>
  <c r="BE156"/>
  <c r="BE163"/>
  <c r="BE171"/>
  <c r="BE173"/>
  <c r="BE176"/>
  <c r="BE180"/>
  <c i="19" r="BK172"/>
  <c r="J172"/>
  <c r="J103"/>
  <c i="20" r="J89"/>
  <c r="F92"/>
  <c r="E114"/>
  <c r="BE127"/>
  <c r="BE134"/>
  <c r="BE140"/>
  <c r="BE151"/>
  <c r="BE157"/>
  <c r="BE167"/>
  <c r="BE174"/>
  <c r="BE178"/>
  <c r="BE183"/>
  <c r="BE188"/>
  <c r="BE193"/>
  <c r="BE145"/>
  <c r="BE163"/>
  <c r="BE164"/>
  <c r="BE166"/>
  <c r="BE169"/>
  <c r="BE171"/>
  <c r="BE176"/>
  <c r="BE177"/>
  <c i="19" r="F121"/>
  <c r="BE133"/>
  <c r="BE138"/>
  <c r="BE144"/>
  <c r="BE156"/>
  <c r="BE163"/>
  <c r="BE164"/>
  <c r="BE167"/>
  <c r="BE171"/>
  <c r="BE176"/>
  <c r="BE178"/>
  <c r="BE184"/>
  <c r="BE190"/>
  <c r="E85"/>
  <c r="J89"/>
  <c r="BE127"/>
  <c r="BE151"/>
  <c r="BE166"/>
  <c r="BE169"/>
  <c r="BE174"/>
  <c r="BE177"/>
  <c r="BE196"/>
  <c i="18" r="J91"/>
  <c r="J92"/>
  <c r="J116"/>
  <c r="F119"/>
  <c r="BE125"/>
  <c r="BE126"/>
  <c r="BE128"/>
  <c r="BE131"/>
  <c r="BE133"/>
  <c r="BE141"/>
  <c r="BE143"/>
  <c r="BE149"/>
  <c r="BE150"/>
  <c r="BE152"/>
  <c r="BE154"/>
  <c r="BE158"/>
  <c r="BE161"/>
  <c r="BE164"/>
  <c r="BE165"/>
  <c r="BE166"/>
  <c r="E85"/>
  <c r="F91"/>
  <c r="BE124"/>
  <c r="BE127"/>
  <c r="BE129"/>
  <c r="BE130"/>
  <c r="BE132"/>
  <c r="BE134"/>
  <c r="BE136"/>
  <c r="BE138"/>
  <c r="BE145"/>
  <c r="BE148"/>
  <c r="BE151"/>
  <c r="BE153"/>
  <c r="BE155"/>
  <c r="BE156"/>
  <c r="BE160"/>
  <c r="BE162"/>
  <c r="BE163"/>
  <c i="17" r="E85"/>
  <c r="F91"/>
  <c r="F92"/>
  <c r="BE125"/>
  <c r="BE126"/>
  <c r="BE129"/>
  <c r="BE130"/>
  <c r="BE131"/>
  <c r="BE133"/>
  <c r="BE135"/>
  <c r="BE139"/>
  <c r="BE141"/>
  <c r="BE143"/>
  <c r="BE145"/>
  <c r="BE153"/>
  <c r="BE169"/>
  <c r="BE171"/>
  <c r="BE175"/>
  <c r="BE177"/>
  <c r="BE182"/>
  <c r="BE184"/>
  <c r="BE187"/>
  <c r="BE189"/>
  <c r="BE192"/>
  <c r="J89"/>
  <c r="J91"/>
  <c r="J92"/>
  <c r="BE124"/>
  <c r="BE127"/>
  <c r="BE128"/>
  <c r="BE132"/>
  <c r="BE134"/>
  <c r="BE136"/>
  <c r="BE137"/>
  <c r="BE138"/>
  <c r="BE140"/>
  <c r="BE142"/>
  <c r="BE144"/>
  <c r="BE146"/>
  <c r="BE148"/>
  <c r="BE150"/>
  <c r="BE155"/>
  <c r="BE157"/>
  <c r="BE160"/>
  <c r="BE161"/>
  <c r="BE162"/>
  <c r="BE163"/>
  <c r="BE164"/>
  <c r="BE165"/>
  <c r="BE166"/>
  <c r="BE167"/>
  <c r="BE168"/>
  <c r="BE170"/>
  <c r="BE172"/>
  <c r="BE173"/>
  <c r="BE174"/>
  <c r="BE176"/>
  <c r="BE178"/>
  <c r="BE180"/>
  <c r="BE181"/>
  <c r="BE183"/>
  <c r="BE185"/>
  <c r="BE188"/>
  <c r="BE190"/>
  <c r="BE191"/>
  <c r="BE193"/>
  <c r="BE194"/>
  <c i="16" r="J89"/>
  <c r="J91"/>
  <c r="J92"/>
  <c r="F115"/>
  <c r="BE122"/>
  <c r="BE123"/>
  <c r="BE124"/>
  <c r="BE126"/>
  <c r="BE127"/>
  <c r="BE128"/>
  <c r="BE129"/>
  <c r="BE130"/>
  <c r="BE134"/>
  <c r="BE135"/>
  <c r="BE137"/>
  <c r="BE141"/>
  <c r="BE145"/>
  <c r="E85"/>
  <c r="F91"/>
  <c r="BE120"/>
  <c r="BE121"/>
  <c r="BE125"/>
  <c r="BE131"/>
  <c r="BE132"/>
  <c r="BE133"/>
  <c r="BE136"/>
  <c r="BE138"/>
  <c r="BE139"/>
  <c r="BE140"/>
  <c r="BE143"/>
  <c r="BE144"/>
  <c i="15" r="E85"/>
  <c r="J89"/>
  <c r="J91"/>
  <c r="J92"/>
  <c r="F114"/>
  <c r="F115"/>
  <c r="BE121"/>
  <c r="BE122"/>
  <c r="BE126"/>
  <c r="BE129"/>
  <c r="BE120"/>
  <c r="BE123"/>
  <c r="BE125"/>
  <c r="BE127"/>
  <c r="BE128"/>
  <c i="14" r="F91"/>
  <c r="F92"/>
  <c r="E108"/>
  <c r="J115"/>
  <c r="BE120"/>
  <c r="BE123"/>
  <c r="BE128"/>
  <c r="J89"/>
  <c r="J91"/>
  <c r="BE121"/>
  <c r="BE122"/>
  <c r="BE124"/>
  <c r="BE126"/>
  <c r="BE127"/>
  <c i="13" r="F91"/>
  <c r="F92"/>
  <c r="E108"/>
  <c r="J115"/>
  <c r="BE127"/>
  <c r="J89"/>
  <c r="J91"/>
  <c r="BE120"/>
  <c r="BE123"/>
  <c r="BE126"/>
  <c r="BE130"/>
  <c r="BE133"/>
  <c r="BE136"/>
  <c r="BE139"/>
  <c r="BE140"/>
  <c r="BE141"/>
  <c r="BE142"/>
  <c r="BE143"/>
  <c r="BE144"/>
  <c r="BE147"/>
  <c r="BE148"/>
  <c r="BE150"/>
  <c r="BE151"/>
  <c r="BE152"/>
  <c r="BE153"/>
  <c r="BE154"/>
  <c i="1" r="BC106"/>
  <c i="11" r="BK119"/>
  <c r="J119"/>
  <c r="J96"/>
  <c i="12" r="E85"/>
  <c r="J89"/>
  <c r="F91"/>
  <c r="J91"/>
  <c r="F92"/>
  <c r="J92"/>
  <c r="BE120"/>
  <c r="BE121"/>
  <c r="BE122"/>
  <c r="BE123"/>
  <c r="BE124"/>
  <c r="BE125"/>
  <c r="BE126"/>
  <c r="BE128"/>
  <c r="BE129"/>
  <c r="BE130"/>
  <c i="1" r="BC105"/>
  <c i="11" r="E85"/>
  <c r="F91"/>
  <c r="J92"/>
  <c r="F116"/>
  <c r="BE125"/>
  <c r="BE127"/>
  <c r="BE131"/>
  <c r="BE135"/>
  <c r="BE137"/>
  <c r="BE138"/>
  <c r="BE139"/>
  <c r="BE147"/>
  <c r="BE155"/>
  <c r="BE157"/>
  <c r="BE160"/>
  <c r="BE162"/>
  <c r="J89"/>
  <c r="J91"/>
  <c r="BE121"/>
  <c r="BE123"/>
  <c r="BE126"/>
  <c r="BE128"/>
  <c r="BE129"/>
  <c r="BE130"/>
  <c r="BE132"/>
  <c r="BE133"/>
  <c r="BE134"/>
  <c r="BE136"/>
  <c r="BE140"/>
  <c r="BE141"/>
  <c r="BE143"/>
  <c r="BE144"/>
  <c r="BE145"/>
  <c r="BE146"/>
  <c r="BE148"/>
  <c r="BE149"/>
  <c r="BE150"/>
  <c r="BE151"/>
  <c r="BE152"/>
  <c r="BE154"/>
  <c r="BE156"/>
  <c r="BE158"/>
  <c r="BE159"/>
  <c r="BE161"/>
  <c i="10" r="E85"/>
  <c r="J89"/>
  <c r="J91"/>
  <c r="J92"/>
  <c r="BE119"/>
  <c r="BE122"/>
  <c r="BE124"/>
  <c r="F91"/>
  <c r="F92"/>
  <c r="BE120"/>
  <c r="BE121"/>
  <c r="BE123"/>
  <c i="9" r="E85"/>
  <c r="F91"/>
  <c r="J92"/>
  <c r="J111"/>
  <c r="F114"/>
  <c r="BE119"/>
  <c r="J91"/>
  <c r="BE120"/>
  <c r="BE121"/>
  <c r="BE122"/>
  <c r="BE123"/>
  <c i="8" r="E85"/>
  <c r="J89"/>
  <c r="F92"/>
  <c r="J92"/>
  <c r="J113"/>
  <c r="BE123"/>
  <c r="F91"/>
  <c r="BE119"/>
  <c r="BE120"/>
  <c r="BE121"/>
  <c r="BE122"/>
  <c i="7" r="E85"/>
  <c r="F91"/>
  <c r="F92"/>
  <c r="J111"/>
  <c r="J113"/>
  <c r="J114"/>
  <c r="BE119"/>
  <c r="BE121"/>
  <c r="BE122"/>
  <c r="BE120"/>
  <c r="BE123"/>
  <c i="6" r="J89"/>
  <c r="J91"/>
  <c r="J92"/>
  <c r="F113"/>
  <c r="BE119"/>
  <c r="BE123"/>
  <c r="BE124"/>
  <c r="E85"/>
  <c r="F92"/>
  <c r="BE120"/>
  <c r="BE121"/>
  <c r="BE122"/>
  <c i="5" r="E85"/>
  <c r="F91"/>
  <c r="F92"/>
  <c r="J92"/>
  <c r="J111"/>
  <c r="BE119"/>
  <c r="BE124"/>
  <c r="BE130"/>
  <c r="BE131"/>
  <c r="J91"/>
  <c r="BE120"/>
  <c r="BE121"/>
  <c r="BE122"/>
  <c r="BE123"/>
  <c r="BE125"/>
  <c r="BE126"/>
  <c r="BE127"/>
  <c r="BE128"/>
  <c r="BE129"/>
  <c i="4" r="E85"/>
  <c r="J89"/>
  <c r="J91"/>
  <c r="J92"/>
  <c r="F113"/>
  <c r="BE119"/>
  <c r="BE121"/>
  <c r="BE123"/>
  <c r="BE126"/>
  <c r="BE129"/>
  <c r="BE130"/>
  <c r="F92"/>
  <c r="BE120"/>
  <c r="BE122"/>
  <c r="BE124"/>
  <c r="BE125"/>
  <c r="BE127"/>
  <c r="BE128"/>
  <c r="BE131"/>
  <c i="2" r="J118"/>
  <c r="J97"/>
  <c i="3" r="J89"/>
  <c r="F92"/>
  <c r="E107"/>
  <c r="BE120"/>
  <c r="BE121"/>
  <c r="F91"/>
  <c r="J91"/>
  <c r="J92"/>
  <c r="BE119"/>
  <c r="BE122"/>
  <c r="BE123"/>
  <c r="BE124"/>
  <c r="BE125"/>
  <c r="BE126"/>
  <c r="BE127"/>
  <c r="BE128"/>
  <c r="BE129"/>
  <c r="BE130"/>
  <c i="2" r="BE123"/>
  <c r="BE128"/>
  <c r="BE129"/>
  <c r="F114"/>
  <c r="BE120"/>
  <c r="BE121"/>
  <c r="E85"/>
  <c r="J89"/>
  <c r="F91"/>
  <c r="J91"/>
  <c r="J92"/>
  <c r="BE119"/>
  <c r="BE122"/>
  <c r="BE124"/>
  <c r="BE125"/>
  <c r="BE126"/>
  <c r="BE127"/>
  <c r="BE130"/>
  <c r="F34"/>
  <c i="1" r="BA95"/>
  <c i="2" r="F36"/>
  <c i="1" r="BC95"/>
  <c i="2" r="F37"/>
  <c i="1" r="BD95"/>
  <c i="3" r="F36"/>
  <c i="1" r="BC96"/>
  <c i="3" r="F37"/>
  <c i="1" r="BD96"/>
  <c i="4" r="J34"/>
  <c i="1" r="AW97"/>
  <c i="4" r="F34"/>
  <c i="1" r="BA97"/>
  <c i="4" r="F37"/>
  <c i="1" r="BD97"/>
  <c i="5" r="F35"/>
  <c i="1" r="BB98"/>
  <c i="5" r="J34"/>
  <c i="1" r="AW98"/>
  <c i="6" r="F35"/>
  <c i="1" r="BB99"/>
  <c i="6" r="F34"/>
  <c i="1" r="BA99"/>
  <c i="6" r="J34"/>
  <c i="1" r="AW99"/>
  <c i="6" r="F37"/>
  <c i="1" r="BD99"/>
  <c i="7" r="F36"/>
  <c i="1" r="BC100"/>
  <c i="7" r="F34"/>
  <c i="1" r="BA100"/>
  <c i="7" r="F37"/>
  <c i="1" r="BD100"/>
  <c i="8" r="F37"/>
  <c i="1" r="BD101"/>
  <c i="8" r="J34"/>
  <c i="1" r="AW101"/>
  <c i="9" r="F36"/>
  <c i="1" r="BC102"/>
  <c i="9" r="J34"/>
  <c i="1" r="AW102"/>
  <c i="9" r="F37"/>
  <c i="1" r="BD102"/>
  <c i="10" r="F35"/>
  <c i="1" r="BB103"/>
  <c i="10" r="J34"/>
  <c i="1" r="AW103"/>
  <c i="11" r="F34"/>
  <c i="1" r="BA104"/>
  <c i="11" r="F35"/>
  <c i="1" r="BB104"/>
  <c i="12" r="F34"/>
  <c i="1" r="BA105"/>
  <c i="12" r="F35"/>
  <c i="1" r="BB105"/>
  <c i="13" r="F34"/>
  <c i="1" r="BA106"/>
  <c i="13" r="F35"/>
  <c i="1" r="BB106"/>
  <c i="14" r="F35"/>
  <c i="1" r="BB107"/>
  <c i="14" r="F36"/>
  <c i="1" r="BC107"/>
  <c i="14" r="J34"/>
  <c i="1" r="AW107"/>
  <c i="15" r="F34"/>
  <c i="1" r="BA108"/>
  <c i="15" r="J34"/>
  <c i="1" r="AW108"/>
  <c i="15" r="F36"/>
  <c i="1" r="BC108"/>
  <c i="16" r="F37"/>
  <c i="1" r="BD109"/>
  <c i="16" r="F36"/>
  <c i="1" r="BC109"/>
  <c i="17" r="J34"/>
  <c i="1" r="AW110"/>
  <c i="17" r="F35"/>
  <c i="1" r="BB110"/>
  <c i="17" r="F37"/>
  <c i="1" r="BD110"/>
  <c i="18" r="F36"/>
  <c i="1" r="BC111"/>
  <c i="18" r="F34"/>
  <c i="1" r="BA111"/>
  <c i="19" r="F36"/>
  <c i="1" r="BC112"/>
  <c i="19" r="F37"/>
  <c i="1" r="BD112"/>
  <c i="20" r="F34"/>
  <c i="1" r="BA113"/>
  <c i="20" r="F36"/>
  <c i="1" r="BC113"/>
  <c i="20" r="J34"/>
  <c i="1" r="AW113"/>
  <c i="21" r="F34"/>
  <c i="1" r="BA114"/>
  <c i="21" r="F36"/>
  <c i="1" r="BC114"/>
  <c i="21" r="J34"/>
  <c i="1" r="AW114"/>
  <c i="22" r="F37"/>
  <c i="1" r="BD115"/>
  <c i="22" r="F36"/>
  <c i="1" r="BC115"/>
  <c i="23" r="F34"/>
  <c i="1" r="BA116"/>
  <c i="23" r="J34"/>
  <c i="1" r="AW116"/>
  <c i="23" r="F37"/>
  <c i="1" r="BD116"/>
  <c i="2" r="J34"/>
  <c i="1" r="AW95"/>
  <c i="2" r="F35"/>
  <c i="1" r="BB95"/>
  <c i="3" r="J34"/>
  <c i="1" r="AW96"/>
  <c i="3" r="F34"/>
  <c i="1" r="BA96"/>
  <c i="2" r="J30"/>
  <c i="3" r="F35"/>
  <c i="1" r="BB96"/>
  <c i="4" r="F36"/>
  <c i="1" r="BC97"/>
  <c i="4" r="F35"/>
  <c i="1" r="BB97"/>
  <c i="5" r="F34"/>
  <c i="1" r="BA98"/>
  <c i="5" r="F36"/>
  <c i="1" r="BC98"/>
  <c i="5" r="F37"/>
  <c i="1" r="BD98"/>
  <c i="6" r="F36"/>
  <c i="1" r="BC99"/>
  <c i="7" r="J34"/>
  <c i="1" r="AW100"/>
  <c i="7" r="F35"/>
  <c i="1" r="BB100"/>
  <c i="8" r="F35"/>
  <c i="1" r="BB101"/>
  <c i="8" r="F34"/>
  <c i="1" r="BA101"/>
  <c i="8" r="F36"/>
  <c i="1" r="BC101"/>
  <c i="9" r="F35"/>
  <c i="1" r="BB102"/>
  <c i="9" r="F34"/>
  <c i="1" r="BA102"/>
  <c i="10" r="F34"/>
  <c i="1" r="BA103"/>
  <c i="10" r="F36"/>
  <c i="1" r="BC103"/>
  <c i="10" r="F37"/>
  <c i="1" r="BD103"/>
  <c i="11" r="F36"/>
  <c i="1" r="BC104"/>
  <c i="11" r="J34"/>
  <c i="1" r="AW104"/>
  <c i="11" r="F37"/>
  <c i="1" r="BD104"/>
  <c i="12" r="J34"/>
  <c i="1" r="AW105"/>
  <c i="12" r="F37"/>
  <c i="1" r="BD105"/>
  <c i="13" r="J34"/>
  <c i="1" r="AW106"/>
  <c i="13" r="F37"/>
  <c i="1" r="BD106"/>
  <c i="14" r="F34"/>
  <c i="1" r="BA107"/>
  <c i="14" r="F37"/>
  <c i="1" r="BD107"/>
  <c i="15" r="F35"/>
  <c i="1" r="BB108"/>
  <c i="15" r="F37"/>
  <c i="1" r="BD108"/>
  <c i="16" r="J34"/>
  <c i="1" r="AW109"/>
  <c i="16" r="F34"/>
  <c i="1" r="BA109"/>
  <c i="16" r="F35"/>
  <c i="1" r="BB109"/>
  <c i="17" r="F34"/>
  <c i="1" r="BA110"/>
  <c i="17" r="F36"/>
  <c i="1" r="BC110"/>
  <c i="18" r="F35"/>
  <c i="1" r="BB111"/>
  <c i="18" r="F37"/>
  <c i="1" r="BD111"/>
  <c i="18" r="J34"/>
  <c i="1" r="AW111"/>
  <c i="19" r="J34"/>
  <c i="1" r="AW112"/>
  <c i="19" r="F34"/>
  <c i="1" r="BA112"/>
  <c i="19" r="F35"/>
  <c i="1" r="BB112"/>
  <c i="20" r="F35"/>
  <c i="1" r="BB113"/>
  <c i="20" r="F37"/>
  <c i="1" r="BD113"/>
  <c i="21" r="F35"/>
  <c i="1" r="BB114"/>
  <c i="21" r="F37"/>
  <c i="1" r="BD114"/>
  <c i="22" r="F35"/>
  <c i="1" r="BB115"/>
  <c i="22" r="J34"/>
  <c i="1" r="AW115"/>
  <c i="22" r="F34"/>
  <c i="1" r="BA115"/>
  <c i="23" r="F35"/>
  <c i="1" r="BB116"/>
  <c i="23" r="F36"/>
  <c i="1" r="BC116"/>
  <c i="15" l="1" r="R118"/>
  <c i="11" r="P119"/>
  <c i="1" r="AU104"/>
  <c i="22" r="T156"/>
  <c r="R126"/>
  <c i="14" r="P118"/>
  <c i="1" r="AU107"/>
  <c i="13" r="P118"/>
  <c i="1" r="AU106"/>
  <c i="12" r="R118"/>
  <c i="22" r="P127"/>
  <c r="P126"/>
  <c i="1" r="AU115"/>
  <c i="18" r="P122"/>
  <c i="1" r="AU111"/>
  <c i="17" r="P122"/>
  <c i="1" r="AU110"/>
  <c i="15" r="P118"/>
  <c i="1" r="AU108"/>
  <c i="21" r="T159"/>
  <c r="T127"/>
  <c r="T126"/>
  <c i="18" r="R122"/>
  <c i="17" r="T122"/>
  <c i="12" r="T118"/>
  <c r="P118"/>
  <c i="1" r="AU105"/>
  <c i="11" r="T119"/>
  <c i="22" r="T127"/>
  <c r="T126"/>
  <c i="16" r="R118"/>
  <c i="14" r="R118"/>
  <c i="13" r="T118"/>
  <c i="11" r="R119"/>
  <c i="21" r="R159"/>
  <c r="R127"/>
  <c r="R126"/>
  <c i="18" r="T122"/>
  <c i="17" r="R122"/>
  <c i="15" r="T118"/>
  <c i="21" r="P159"/>
  <c r="P127"/>
  <c r="P126"/>
  <c i="1" r="AU114"/>
  <c i="17" r="BK122"/>
  <c r="J122"/>
  <c r="J96"/>
  <c i="20" r="BK125"/>
  <c r="J125"/>
  <c r="J97"/>
  <c i="21" r="BK127"/>
  <c r="J127"/>
  <c r="J97"/>
  <c i="15" r="BK118"/>
  <c r="J118"/>
  <c r="J96"/>
  <c i="18" r="BK122"/>
  <c r="J122"/>
  <c r="J96"/>
  <c i="19" r="BK125"/>
  <c r="J125"/>
  <c r="J97"/>
  <c i="21" r="BK159"/>
  <c r="J159"/>
  <c r="J103"/>
  <c i="22" r="BK127"/>
  <c r="J127"/>
  <c r="J97"/>
  <c i="23" r="BK123"/>
  <c r="J123"/>
  <c r="J97"/>
  <c i="3" r="BK117"/>
  <c r="J117"/>
  <c r="J96"/>
  <c i="6" r="BK117"/>
  <c r="J117"/>
  <c i="7" r="BK117"/>
  <c r="J117"/>
  <c r="J96"/>
  <c i="8" r="BK117"/>
  <c r="J117"/>
  <c i="9" r="BK117"/>
  <c r="J117"/>
  <c i="12" r="BK118"/>
  <c r="J118"/>
  <c r="J96"/>
  <c i="13" r="BK118"/>
  <c r="J118"/>
  <c r="J96"/>
  <c i="14" r="BK118"/>
  <c r="J118"/>
  <c r="J96"/>
  <c i="16" r="BK118"/>
  <c r="J118"/>
  <c r="J96"/>
  <c i="4" r="BK117"/>
  <c r="J117"/>
  <c r="J96"/>
  <c i="5" r="BK117"/>
  <c r="J117"/>
  <c r="J96"/>
  <c i="10" r="BK117"/>
  <c r="J117"/>
  <c r="J96"/>
  <c i="22" r="BK126"/>
  <c r="J126"/>
  <c r="J96"/>
  <c i="20" r="J172"/>
  <c r="J103"/>
  <c i="19" r="BK124"/>
  <c r="J124"/>
  <c i="1" r="AG95"/>
  <c i="6" r="J30"/>
  <c i="1" r="AG99"/>
  <c i="9" r="J30"/>
  <c i="1" r="AG102"/>
  <c i="2" r="J33"/>
  <c i="1" r="AV95"/>
  <c r="AT95"/>
  <c r="AN95"/>
  <c i="3" r="J33"/>
  <c i="1" r="AV96"/>
  <c r="AT96"/>
  <c i="4" r="F33"/>
  <c i="1" r="AZ97"/>
  <c i="5" r="F33"/>
  <c i="1" r="AZ98"/>
  <c i="6" r="F33"/>
  <c i="1" r="AZ99"/>
  <c i="7" r="J33"/>
  <c i="1" r="AV100"/>
  <c r="AT100"/>
  <c i="8" r="F33"/>
  <c i="1" r="AZ101"/>
  <c i="9" r="J33"/>
  <c i="1" r="AV102"/>
  <c r="AT102"/>
  <c r="AN102"/>
  <c i="10" r="F33"/>
  <c i="1" r="AZ103"/>
  <c i="11" r="F33"/>
  <c i="1" r="AZ104"/>
  <c i="11" r="J30"/>
  <c i="1" r="AG104"/>
  <c i="12" r="J33"/>
  <c i="1" r="AV105"/>
  <c r="AT105"/>
  <c i="13" r="J33"/>
  <c i="1" r="AV106"/>
  <c r="AT106"/>
  <c i="14" r="F33"/>
  <c i="1" r="AZ107"/>
  <c i="15" r="J33"/>
  <c i="1" r="AV108"/>
  <c r="AT108"/>
  <c i="16" r="F33"/>
  <c i="1" r="AZ109"/>
  <c i="17" r="F33"/>
  <c i="1" r="AZ110"/>
  <c i="18" r="J33"/>
  <c i="1" r="AV111"/>
  <c r="AT111"/>
  <c i="19" r="J33"/>
  <c i="1" r="AV112"/>
  <c r="AT112"/>
  <c i="19" r="J30"/>
  <c i="1" r="AG112"/>
  <c i="20" r="J33"/>
  <c i="1" r="AV113"/>
  <c r="AT113"/>
  <c i="21" r="J33"/>
  <c i="1" r="AV114"/>
  <c r="AT114"/>
  <c i="22" r="F33"/>
  <c i="1" r="AZ115"/>
  <c i="23" r="J33"/>
  <c i="1" r="AV116"/>
  <c r="AT116"/>
  <c r="BB94"/>
  <c r="AX94"/>
  <c r="BC94"/>
  <c r="W32"/>
  <c i="8" r="J30"/>
  <c i="1" r="AG101"/>
  <c i="2" r="F33"/>
  <c i="1" r="AZ95"/>
  <c i="3" r="F33"/>
  <c i="1" r="AZ96"/>
  <c i="4" r="J33"/>
  <c i="1" r="AV97"/>
  <c r="AT97"/>
  <c i="5" r="J33"/>
  <c i="1" r="AV98"/>
  <c r="AT98"/>
  <c i="6" r="J33"/>
  <c i="1" r="AV99"/>
  <c r="AT99"/>
  <c r="AN99"/>
  <c i="7" r="F33"/>
  <c i="1" r="AZ100"/>
  <c i="8" r="J33"/>
  <c i="1" r="AV101"/>
  <c r="AT101"/>
  <c r="AN101"/>
  <c i="9" r="F33"/>
  <c i="1" r="AZ102"/>
  <c i="10" r="J33"/>
  <c i="1" r="AV103"/>
  <c r="AT103"/>
  <c i="11" r="J33"/>
  <c i="1" r="AV104"/>
  <c r="AT104"/>
  <c i="12" r="F33"/>
  <c i="1" r="AZ105"/>
  <c i="13" r="F33"/>
  <c i="1" r="AZ106"/>
  <c i="14" r="J33"/>
  <c i="1" r="AV107"/>
  <c r="AT107"/>
  <c i="15" r="F33"/>
  <c i="1" r="AZ108"/>
  <c i="16" r="J33"/>
  <c i="1" r="AV109"/>
  <c r="AT109"/>
  <c i="17" r="J33"/>
  <c i="1" r="AV110"/>
  <c r="AT110"/>
  <c i="18" r="F33"/>
  <c i="1" r="AZ111"/>
  <c i="19" r="F33"/>
  <c i="1" r="AZ112"/>
  <c i="20" r="F33"/>
  <c i="1" r="AZ113"/>
  <c i="21" r="F33"/>
  <c i="1" r="AZ114"/>
  <c i="22" r="J33"/>
  <c i="1" r="AV115"/>
  <c r="AT115"/>
  <c i="23" r="F33"/>
  <c i="1" r="AZ116"/>
  <c r="BA94"/>
  <c r="AW94"/>
  <c r="AK30"/>
  <c r="BD94"/>
  <c r="W33"/>
  <c i="20" l="1" r="BK124"/>
  <c r="J124"/>
  <c r="J96"/>
  <c i="21" r="BK126"/>
  <c r="J126"/>
  <c r="J96"/>
  <c i="23" r="BK122"/>
  <c r="J122"/>
  <c i="8" r="J96"/>
  <c i="9" r="J96"/>
  <c i="6" r="J96"/>
  <c i="1" r="AN112"/>
  <c i="19" r="J96"/>
  <c r="J39"/>
  <c i="1" r="AN104"/>
  <c i="11" r="J39"/>
  <c i="9" r="J39"/>
  <c i="8" r="J39"/>
  <c i="6" r="J39"/>
  <c i="2" r="J39"/>
  <c i="1" r="AU94"/>
  <c i="16" r="J30"/>
  <c i="1" r="AG109"/>
  <c i="13" r="J30"/>
  <c i="1" r="AG106"/>
  <c i="15" r="J30"/>
  <c i="1" r="AG108"/>
  <c i="5" r="J30"/>
  <c i="1" r="AG98"/>
  <c i="17" r="J30"/>
  <c i="1" r="AG110"/>
  <c i="7" r="J30"/>
  <c i="1" r="AG100"/>
  <c i="12" r="J30"/>
  <c i="1" r="AG105"/>
  <c i="3" r="J30"/>
  <c i="1" r="AG96"/>
  <c i="22" r="J30"/>
  <c i="1" r="AG115"/>
  <c r="AN115"/>
  <c r="AY94"/>
  <c r="W31"/>
  <c r="W30"/>
  <c i="10" r="J30"/>
  <c i="1" r="AG103"/>
  <c i="23" r="J30"/>
  <c i="1" r="AG116"/>
  <c i="14" r="J30"/>
  <c i="1" r="AG107"/>
  <c i="4" r="J30"/>
  <c i="1" r="AG97"/>
  <c i="18" r="J30"/>
  <c i="1" r="AG111"/>
  <c r="AZ94"/>
  <c r="W29"/>
  <c i="7" l="1" r="J39"/>
  <c i="23" r="J39"/>
  <c i="5" r="J39"/>
  <c i="18" r="J39"/>
  <c i="12" r="J39"/>
  <c i="16" r="J39"/>
  <c i="13" r="J39"/>
  <c i="15" r="J39"/>
  <c i="14" r="J39"/>
  <c i="17" r="J39"/>
  <c i="4" r="J39"/>
  <c i="10" r="J39"/>
  <c i="3" r="J39"/>
  <c i="23" r="J96"/>
  <c i="22" r="J39"/>
  <c i="1" r="AN96"/>
  <c r="AN100"/>
  <c r="AN105"/>
  <c r="AN106"/>
  <c r="AN108"/>
  <c r="AN111"/>
  <c r="AN116"/>
  <c r="AN97"/>
  <c r="AN98"/>
  <c r="AN103"/>
  <c r="AN107"/>
  <c r="AN109"/>
  <c r="AN110"/>
  <c i="20" r="J30"/>
  <c i="1" r="AG113"/>
  <c r="AN113"/>
  <c r="AV94"/>
  <c r="AK29"/>
  <c i="21" r="J30"/>
  <c i="1" r="AG114"/>
  <c i="21" l="1" r="J39"/>
  <c i="20" r="J39"/>
  <c i="1" r="AN114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<sst xmlns="http://schemas.openxmlformats.org/spreadsheetml/2006/main">
  <si>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</si>
  <si>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</si>
  <si>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</si>
  <si>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</si>
  <si>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</si>
  <si>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{fb9eac02-21b6-47e3-993d-4f274e051eec}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</si>
  <si>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</si>
  <si>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</si>
  <si>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</si>
  <si>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</si>
  <si>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</si>
  <si>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</si>
  <si>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</si>
  <si>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</si>
  <si>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20233006001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</si>
  <si>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</si>
  <si>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</si>
  <si>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Klimatizace, slaboproudy - poliklinika Karviná</t>
  </si>
  <si>
    <t>KSO:</t>
  </si>
  <si>
    <t>CC-CZ:</t>
  </si>
  <si>
    <t>Místo:</t>
  </si>
  <si>
    <t>Karviná</t>
  </si>
  <si>
    <t>Datum:</t>
  </si>
  <si>
    <t>18. 7. 2023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</si>
  <si>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</si>
  <si>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</si>
  <si>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</si>
  <si>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</si>
  <si>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</si>
  <si>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</si>
  <si>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</si>
  <si>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</si>
  <si>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</si>
  <si>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</si>
  <si>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</si>
  <si>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</si>
  <si>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</si>
  <si>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</si>
  <si>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</si>
  <si>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</si>
  <si>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</si>
  <si>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</si>
  <si>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</si>
  <si>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</si>
  <si>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</si>
  <si>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</si>
  <si>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</si>
  <si>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</si>
  <si>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</si>
  <si>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</si>
  <si>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</si>
  <si>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</si>
  <si>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</si>
  <si>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</si>
  <si>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</si>
  <si>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</si>
  <si>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</si>
  <si>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</si>
  <si>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</si>
  <si>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</si>
  <si>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</si>
  <si>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</si>
  <si>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</si>
  <si>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</si>
  <si>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</si>
  <si>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</si>
  <si>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</si>
  <si>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</si>
  <si>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</si>
  <si>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</si>
  <si>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</si>
  <si>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</si>
  <si>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</si>
  <si>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</si>
  <si>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</si>
  <si>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</si>
  <si>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</si>
  <si>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</si>
  <si>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</si>
  <si>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</si>
  <si>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</si>
  <si>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</si>
  <si>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Klimatizace 1. etapa - ZC1</t>
  </si>
  <si>
    <t>STA</t>
  </si>
  <si>
    <t>1</t>
  </si>
  <si>
    <t>{065a086e-e5b1-485a-8884-0d525a19c44b}</t>
  </si>
  <si>
    <t>2</t>
  </si>
  <si>
    <t>002</t>
  </si>
  <si>
    <t>Klimatizace 1. etapa - ZC2</t>
  </si>
  <si>
    <t>{bcaca18c-28ee-41b0-88f2-2a5e7fbfe300}</t>
  </si>
  <si>
    <t>003</t>
  </si>
  <si>
    <t>Klimatizace 1. etapa - ZC3</t>
  </si>
  <si>
    <t>{34f7d794-d387-41c9-aa54-c35a66d923f4}</t>
  </si>
  <si>
    <t>004</t>
  </si>
  <si>
    <t>Klimatizace 1. etapa - ZC4</t>
  </si>
  <si>
    <t>{1dde774d-d560-44f2-b754-54f4da7a7bd8}</t>
  </si>
  <si>
    <t>005</t>
  </si>
  <si>
    <t xml:space="preserve">Ostatní a vedlejší náklady 1.etapa klimatizace </t>
  </si>
  <si>
    <t>{812feab4-5bc8-49f3-b708-89943667c805}</t>
  </si>
  <si>
    <t>006</t>
  </si>
  <si>
    <t>Klimatizace 2. etapa - ZC6</t>
  </si>
  <si>
    <t>{6b56f135-bce7-4d1b-a5d7-ae51e15e9954}</t>
  </si>
  <si>
    <t>007</t>
  </si>
  <si>
    <t>Klimatizace 2. etapa - ZC7</t>
  </si>
  <si>
    <t>{b585ddeb-57ae-42f7-813a-2abe216cdf87}</t>
  </si>
  <si>
    <t>008</t>
  </si>
  <si>
    <t>Klimatizace 2. etapa - ZC8</t>
  </si>
  <si>
    <t>{d62a7afe-c84b-4baa-92bf-ac2837441065}</t>
  </si>
  <si>
    <t>009</t>
  </si>
  <si>
    <t>Ostatní a vedlejší náklady 2. etapa klimatizace</t>
  </si>
  <si>
    <t>{5c7369de-a253-4121-bfe8-9874221f6269}</t>
  </si>
  <si>
    <t>010</t>
  </si>
  <si>
    <t>Strukturovaná kabeláž</t>
  </si>
  <si>
    <t>{20c8b0c9-265e-42b9-91ee-f9f30d23b7d3}</t>
  </si>
  <si>
    <t>011</t>
  </si>
  <si>
    <t>EZS</t>
  </si>
  <si>
    <t>{012cb701-fa63-4fec-9ad2-b7651c68a9b0}</t>
  </si>
  <si>
    <t>012</t>
  </si>
  <si>
    <t>EPS</t>
  </si>
  <si>
    <t>{c11f9ec5-dba9-471c-8b74-48541f42532f}</t>
  </si>
  <si>
    <t>013</t>
  </si>
  <si>
    <t>Kamerový systém (CCTV)</t>
  </si>
  <si>
    <t>{ba10eaf2-c5b9-4984-806b-0cfa1e249885}</t>
  </si>
  <si>
    <t>014</t>
  </si>
  <si>
    <t>Domovní video telefon</t>
  </si>
  <si>
    <t>{42d523ea-b9c7-48fa-ad95-ace472d251c0}</t>
  </si>
  <si>
    <t>015</t>
  </si>
  <si>
    <t>Hrubé rozvody</t>
  </si>
  <si>
    <t>{f3f8bb8e-b3d1-4d45-b8e3-cdd8df7d6823}</t>
  </si>
  <si>
    <t>016</t>
  </si>
  <si>
    <t>Napjení klimatizace 1. etapa</t>
  </si>
  <si>
    <t>{b8e559ab-2d54-400b-92bc-d2831cd53c20}</t>
  </si>
  <si>
    <t>017</t>
  </si>
  <si>
    <t>Napojení klimatizace 2. etapa</t>
  </si>
  <si>
    <t>{cb370e74-3245-4663-9b3d-26434706a12f}</t>
  </si>
  <si>
    <t>018</t>
  </si>
  <si>
    <t>Zdravotechnika I. etapa</t>
  </si>
  <si>
    <t>{e8a8076a-6fc6-4478-95fe-f309f4547ad2}</t>
  </si>
  <si>
    <t>019</t>
  </si>
  <si>
    <t>Zdravotechnika II. etapa</t>
  </si>
  <si>
    <t>{2a73aac7-4464-480f-8819-fbb238fb57ed}</t>
  </si>
  <si>
    <t>020</t>
  </si>
  <si>
    <t xml:space="preserve">Stavební část I. etapa </t>
  </si>
  <si>
    <t>{0d74bedc-4ea7-4143-b993-0bfd7368ffba}</t>
  </si>
  <si>
    <t>021</t>
  </si>
  <si>
    <t xml:space="preserve">Stavební část II. etapa </t>
  </si>
  <si>
    <t>{259100bb-0540-48b8-a469-1e4c2c9f48f8}</t>
  </si>
  <si>
    <t>022</t>
  </si>
  <si>
    <t xml:space="preserve">Ostatní a vedlejší náklady </t>
  </si>
  <si>
    <t>{09eb4fd3-2e36-4951-bc34-ee60d37734d0}</t>
  </si>
  <si>
    <t>KRYCÍ LIST SOUPISU PRACÍ</t>
  </si>
  <si>
    <t>Objekt:</t>
  </si>
  <si>
    <t>001 - Klimatizace 1. etapa - ZC1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</si>
  <si>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</si>
  <si>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</si>
  <si>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</si>
  <si>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</si>
  <si>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</si>
  <si>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</si>
  <si>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D1 - ZAŘÍZENÍ Č.1 – KLIMATIZACE MÍSTNOSTÍ V PAVILONU A1 - I. ETAPA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</si>
  <si>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</si>
  <si>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</si>
  <si>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</si>
  <si>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</si>
  <si>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</si>
  <si>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</si>
  <si>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</si>
  <si>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</si>
  <si>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</si>
  <si>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</si>
  <si>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</si>
  <si>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</si>
  <si>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</si>
  <si>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</si>
  <si>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ZAŘÍZENÍ Č.1 – KLIMATIZACE MÍSTNOSTÍ V PAVILONU A1 - I. ETAPA</t>
  </si>
  <si>
    <t>ROZPOCET</t>
  </si>
  <si>
    <t>K</t>
  </si>
  <si>
    <t>1.1</t>
  </si>
  <si>
    <t>Venkovní kondenzační jednotka systému VRV, invertorová technologie, nominální chladící / topný výkon = 44.8/44.8kW, EER/COP=2.90/4.44, chladivo R410A, nominální Pi=15.45kW/30A/3x400V, rozměry jednotky 1240x1745x760mm/240kg, včetně silent-bloků a příslušen</t>
  </si>
  <si>
    <t>ks</t>
  </si>
  <si>
    <t>4</t>
  </si>
  <si>
    <t>1.2</t>
  </si>
  <si>
    <t>Vnitřní klimatizační jednotka systému VRV, nástěnná, Qch/Qt=1.6/1.8kW, chladivo R410A, Pi=30W (max. hodnota), rozměry jednotky 818x316x189mm/9kg</t>
  </si>
  <si>
    <t>3</t>
  </si>
  <si>
    <t>1.3</t>
  </si>
  <si>
    <t>Vnitřní klimatizační jednotka systému VRV, nástěnná, Qch/Qt=2.2/2.5kW, chladivo R410A, Pi=30W (max. hodnota), rozměry jednotky 818x316x189mm/9kg</t>
  </si>
  <si>
    <t>6</t>
  </si>
  <si>
    <t>1.4</t>
  </si>
  <si>
    <t>Vnitřní klimatizační jednotka systému VRV, nástěnná, Qch/Qt=2.8/3.2kW, chladivo R410A, Pi=30W (max. hodnota), rozměry jednotky 818x316x189mm/9kg</t>
  </si>
  <si>
    <t>8</t>
  </si>
  <si>
    <t>5</t>
  </si>
  <si>
    <t>1.5</t>
  </si>
  <si>
    <t>Vnitřní klimatizační jednotka systému VRV, nástěnná, Qch/Qt=3.6/4.0kW, chladivo R410A, Pi=30W (max. hodnota), rozměry jednotky 818x316x189mm/9kg</t>
  </si>
  <si>
    <t>10</t>
  </si>
  <si>
    <t>-</t>
  </si>
  <si>
    <t>Drátový ovladač - nástěnný, český jazyk, barevný displej, vč. kabeláže</t>
  </si>
  <si>
    <t>12</t>
  </si>
  <si>
    <t>7</t>
  </si>
  <si>
    <t>-.1</t>
  </si>
  <si>
    <t>Centrální ovladač s webovým rozhraním - pro max.64 vnitřních jednotek, rozměry 137x121x15mm (ŠxVxH), dotykový barevný displej</t>
  </si>
  <si>
    <t>14</t>
  </si>
  <si>
    <t>-.2</t>
  </si>
  <si>
    <t>Rozbočovač Cu potrubí VRV systému</t>
  </si>
  <si>
    <t>16</t>
  </si>
  <si>
    <t>9</t>
  </si>
  <si>
    <t>-.3</t>
  </si>
  <si>
    <t>Izolované Cu potrubí chladiva R410A (kapalina/plyn), chladivo R410A, komunikační kabeláž, kompletní příslušenství chladícího okruhu (filtr dehydrátor, průhledítko, vstřikovací ventil, uzavírací ventily apod.)</t>
  </si>
  <si>
    <t>bm</t>
  </si>
  <si>
    <t>18</t>
  </si>
  <si>
    <t>-.4</t>
  </si>
  <si>
    <t>Instalační žlab pro vedení Cu potrubí + kabeláže v exteriéru, provedení pozink, celokrytový</t>
  </si>
  <si>
    <t>20</t>
  </si>
  <si>
    <t>11</t>
  </si>
  <si>
    <t>-.5</t>
  </si>
  <si>
    <t>Modulová podstavná kontrukce pod kondenzační jednotku - 4x gumová noha 335x335, z profilů min. 41x51mm, osová vzdálenost podpor 2000mm, vč. veškerého příslušemnství</t>
  </si>
  <si>
    <t>22</t>
  </si>
  <si>
    <t>-.6</t>
  </si>
  <si>
    <t>Montážní, kotvící a spojovací materiál</t>
  </si>
  <si>
    <t>kg</t>
  </si>
  <si>
    <t>24</t>
  </si>
  <si>
    <t>002 - Klimatizace 1. etapa - ZC2</t>
  </si>
  <si>
    <t>D1 - ZAŘÍZENÍ Č.2 – KLIMATIZACE MÍSTNOSTÍ V PAVILONU A2 - I. ETAPA</t>
  </si>
  <si>
    <t>ZAŘÍZENÍ Č.2 – KLIMATIZACE MÍSTNOSTÍ V PAVILONU A2 - I. ETAPA</t>
  </si>
  <si>
    <t>2.1</t>
  </si>
  <si>
    <t>Venkovní kondenzační jednotka systému VRV, invertorová technologie, nominální chladící / topný výkon = 89.6/89.6kW, EER/COP=3.07/4.39, chladivo R410A, nominální Pi=29.19kW/80A/3x400V, rozměry jednotky 1x 1240x1745x760mm/300kg + 1x 930x1745x760mm/215kg, vč</t>
  </si>
  <si>
    <t>2.2</t>
  </si>
  <si>
    <t>2.3</t>
  </si>
  <si>
    <t>2.4</t>
  </si>
  <si>
    <t>2.5</t>
  </si>
  <si>
    <t>Vnitřní klimatizační jednotka systému VRV, nástěnná, Qch/Qt=4.5/5.0kW, chladivo R410A, Pi=30W (max. hodnota), rozměry jednotky 818x316x189mm/9kg</t>
  </si>
  <si>
    <t>003 - Klimatizace 1. etapa - ZC3</t>
  </si>
  <si>
    <t>D1 - ZAŘÍZENÍ Č.3 – KLIMATIZACE MÍSTNOSTÍ V PAVILONU A3 - I. ETAPA</t>
  </si>
  <si>
    <t>ZAŘÍZENÍ Č.3 – KLIMATIZACE MÍSTNOSTÍ V PAVILONU A3 - I. ETAPA</t>
  </si>
  <si>
    <t>3.1</t>
  </si>
  <si>
    <t>Venkovní kondenzační jednotka systému VRV, invertorová technologie, nominální chladící / topný výkon = 61.6/61.6kW, EER/COP=2.80/3.86, chladivo R410A, nominální Pi=22.00kW/54A/3x400V, rozměry jednotky 1640x1745x760mm/362kg, včetně silent-bloků a příslušen</t>
  </si>
  <si>
    <t>3.2</t>
  </si>
  <si>
    <t>3.3</t>
  </si>
  <si>
    <t>3.4</t>
  </si>
  <si>
    <t>3.5</t>
  </si>
  <si>
    <t>3.6</t>
  </si>
  <si>
    <t>13</t>
  </si>
  <si>
    <t>26</t>
  </si>
  <si>
    <t>004 - Klimatizace 1. etapa - ZC4</t>
  </si>
  <si>
    <t>D1 - ZAŘÍZENÍ Č.4 – KLIMATIZACE MÍSTNOSTÍ V PAVILONU A4 - I. ETAPA</t>
  </si>
  <si>
    <t>ZAŘÍZENÍ Č.4 – KLIMATIZACE MÍSTNOSTÍ V PAVILONU A4 - I. ETAPA</t>
  </si>
  <si>
    <t>4.1</t>
  </si>
  <si>
    <t>Venkovní kondenzační jednotka systému VRV, invertorová technologie, nominální chladící / topný výkon = 56.0/56.0kW, EER/COP=3.19/4.43, chladivo R410A, nominální Pi=17.54kW/50A/3x400V, rozměry jednotky 1240x1745x760mm/300kg, včetně silent-bloků a příslušen</t>
  </si>
  <si>
    <t>4.2</t>
  </si>
  <si>
    <t>4.3</t>
  </si>
  <si>
    <t>4.4</t>
  </si>
  <si>
    <t>4.5</t>
  </si>
  <si>
    <t>4.6</t>
  </si>
  <si>
    <t xml:space="preserve">005 - Ostatní a vedlejší náklady 1.etapa klimatizace </t>
  </si>
  <si>
    <t xml:space="preserve">D1 - Osttaní a vedlejší náklady </t>
  </si>
  <si>
    <t xml:space="preserve">Osttaní a vedlejší náklady </t>
  </si>
  <si>
    <t>Pol1</t>
  </si>
  <si>
    <t>Doprava (zařízení / potrubí / pracovníci apod.) - 3.6% z dodávky zařízení</t>
  </si>
  <si>
    <t>kpl</t>
  </si>
  <si>
    <t>Pol2</t>
  </si>
  <si>
    <t>Přesun hmot - břemeno ~5x380kg do výšky ~20m, jeřábová technika</t>
  </si>
  <si>
    <t>Pol3</t>
  </si>
  <si>
    <t>Komplexní vyzkoušení zařízení, oživení a vyregulování zařízení</t>
  </si>
  <si>
    <t>Pol4</t>
  </si>
  <si>
    <t>Vypracování protokolu o proměření a vyregulování</t>
  </si>
  <si>
    <t>Pol5</t>
  </si>
  <si>
    <t>Zaškolení obsluhy + vypracování provozních předpisů</t>
  </si>
  <si>
    <t>Pol6</t>
  </si>
  <si>
    <t>Projektová dokumentace skutečného provedení + výrobní dokumentace</t>
  </si>
  <si>
    <t>006 - Klimatizace 2. etapa - ZC6</t>
  </si>
  <si>
    <t>D1 - ZAŘÍZENÍ Č.6 – KLIMATIZACE MÍSTNOSTÍ V PAVILONU A2 - II. ETAPA</t>
  </si>
  <si>
    <t>ZAŘÍZENÍ Č.6 – KLIMATIZACE MÍSTNOSTÍ V PAVILONU A2 - II. ETAPA</t>
  </si>
  <si>
    <t>Podomítková krabice pro Cu potrubí, kabeláž a odvod kondenzátu, vč. čelního krytu, pro přípravu chlazení</t>
  </si>
  <si>
    <t>007 - Klimatizace 2. etapa - ZC7</t>
  </si>
  <si>
    <t>D1 - ZAŘÍZENÍ Č.7 – KLIMATIZACE MÍSTNOSTÍ V PAVILONU A3 - II. ETAPA</t>
  </si>
  <si>
    <t>ZAŘÍZENÍ Č.7 – KLIMATIZACE MÍSTNOSTÍ V PAVILONU A3 - II. ETAPA</t>
  </si>
  <si>
    <t>008 - Klimatizace 2. etapa - ZC8</t>
  </si>
  <si>
    <t>D1 - ZAŘÍZENÍ Č.8 – KLIMATIZACE MÍSTNOSTÍ V PAVILONU A2 - II. ETAPA</t>
  </si>
  <si>
    <t>ZAŘÍZENÍ Č.8 – KLIMATIZACE MÍSTNOSTÍ V PAVILONU A2 - II. ETAPA</t>
  </si>
  <si>
    <t>009 - Ostatní a vedlejší náklady 2. etapa klimatizace</t>
  </si>
  <si>
    <t xml:space="preserve">D1 - osttaní a vedlejší náklady </t>
  </si>
  <si>
    <t xml:space="preserve">osttaní a vedlejší náklady </t>
  </si>
  <si>
    <t>Pol7</t>
  </si>
  <si>
    <t>Pol8</t>
  </si>
  <si>
    <t>Přesun hmot - jeřábová technika</t>
  </si>
  <si>
    <t>Pol9</t>
  </si>
  <si>
    <t>Pol10</t>
  </si>
  <si>
    <t>Pol11</t>
  </si>
  <si>
    <t>Pol12</t>
  </si>
  <si>
    <t>010 - Strukturovaná kabeláž</t>
  </si>
  <si>
    <t>D1 - Zařízení</t>
  </si>
  <si>
    <t>D2 - Trasy</t>
  </si>
  <si>
    <t>D3 - Ostatní</t>
  </si>
  <si>
    <t>Zařízení</t>
  </si>
  <si>
    <t>38</t>
  </si>
  <si>
    <t>1a</t>
  </si>
  <si>
    <t>Záložní napájecí zdroj do 19" racku UPS RM 2200VA, 230V, LCD, 2U, Do hlavního racku UPS 2200VA + management, eth., výška pozice 2U, výkon 1980 W/2200 VA, vzdálená správa, 8x IEC 320 C13, 1x IEC 320 C19, 3x IEC Jumpers, DB-9/RS-232, USB a Smart-slot</t>
  </si>
  <si>
    <t>1680161805</t>
  </si>
  <si>
    <t>P</t>
  </si>
  <si>
    <t>Poznámka k položce:_x000d_
Záložní napájecí zdroj do 19" racku UPS RM 2200VA, 230V, LCD, 2U, Do hlavního racku UPS 2200VA + management, eth., výška pozice 2U, výkon 1980 W/2200 VA, vzdálená správa, 8x IEC 320 C13, 1x IEC 320 C19, 3x IEC Jumpers, DB-9/RS-232, USB a Smart-slot</t>
  </si>
  <si>
    <t>39</t>
  </si>
  <si>
    <t>2a</t>
  </si>
  <si>
    <t>RACK 19" 22U, 600x600, nástěnný, prosklené dveře, kartáčová záslepka - černá, Podružný rack (provideři apod.)umístit v 1.PP - serverovně, velikost 22U, zavěšen vedle hlavního, lícují horní hrany racků</t>
  </si>
  <si>
    <t>-1918230183</t>
  </si>
  <si>
    <t>Poznámka k položce:_x000d_
RACK 19" 22U, 600x600, nástěnný, prosklené dveře, kartáčová záslepka - černá, Podružný rack (provideři apod.)umístit v 1.PP - serverovně, velikost 22U, zavěšen vedle hlavního, lícují horní hrany racků</t>
  </si>
  <si>
    <t>Pol13</t>
  </si>
  <si>
    <t>RACK 19" 42U, 800x1000, stojanový, prosklené dveře kartáčová záslepka - černá</t>
  </si>
  <si>
    <t>Pol14</t>
  </si>
  <si>
    <t>RACK 19" 12U, 600x600, nástěnný, prosklené dveře</t>
  </si>
  <si>
    <t>Pol15</t>
  </si>
  <si>
    <t>Patch panel 24xRJ45 cat.6, plně osazený</t>
  </si>
  <si>
    <t>Pol16</t>
  </si>
  <si>
    <t>Optická vana pro 12vláken, SC, SM (včetně optické kazety a čela vany )</t>
  </si>
  <si>
    <t>Pol17</t>
  </si>
  <si>
    <t>Optický PigTail, 1m, SM 9/125, SC</t>
  </si>
  <si>
    <t>Pol18</t>
  </si>
  <si>
    <t>Optická spojka, Simplex, SC</t>
  </si>
  <si>
    <t>Pol19</t>
  </si>
  <si>
    <t>Optický Patch Cord, 2m, SC-SC</t>
  </si>
  <si>
    <t>Pol20</t>
  </si>
  <si>
    <t>Vyvazovací panel 19" 1U, 5x háček</t>
  </si>
  <si>
    <t>Pol21</t>
  </si>
  <si>
    <t xml:space="preserve">Patch kabel cat.6  2m</t>
  </si>
  <si>
    <t>Pol22</t>
  </si>
  <si>
    <t>Rozvodný panel 8x230V</t>
  </si>
  <si>
    <t>Pol23</t>
  </si>
  <si>
    <t>Datová zásuvka 2xRJ45, Cat.6, UTP - do stěny (komplet - krabička, keystone, rámeček, maska) - Design nutno koordnovat s profesí silnoproud</t>
  </si>
  <si>
    <t>Pol24</t>
  </si>
  <si>
    <t>Datová zásuvka 1xRJ45, Cat.6, UTP - do zdi (komplet - krabička, keystone, rámeček, maska) - Design nutno koordnovat s profesí silnoproud</t>
  </si>
  <si>
    <t>Pol26</t>
  </si>
  <si>
    <t>Konektor RJ45 Cat.6 UTP - zakončení datového kabelu na volném vývodu datového kabelu dle požadvku</t>
  </si>
  <si>
    <t>28</t>
  </si>
  <si>
    <t>Pol27</t>
  </si>
  <si>
    <t>Montážní sada (4x), šroub M6, podložka, matice</t>
  </si>
  <si>
    <t>30</t>
  </si>
  <si>
    <t>Pol28</t>
  </si>
  <si>
    <t>Zemnící sado pro datové rozvaděče</t>
  </si>
  <si>
    <t>32</t>
  </si>
  <si>
    <t>17</t>
  </si>
  <si>
    <t>Pol29</t>
  </si>
  <si>
    <t>Drobný instalační materiál</t>
  </si>
  <si>
    <t>34</t>
  </si>
  <si>
    <t>Pol30</t>
  </si>
  <si>
    <t>Pomocné montážní práce: zednické výpomoci, bourací práce, koordinační práce</t>
  </si>
  <si>
    <t>hod</t>
  </si>
  <si>
    <t>36</t>
  </si>
  <si>
    <t>D2</t>
  </si>
  <si>
    <t>Trasy</t>
  </si>
  <si>
    <t>19</t>
  </si>
  <si>
    <t>Pol31</t>
  </si>
  <si>
    <t>Kabel UTP, 4p., Cat.6, B2ca-s1,d1,a1</t>
  </si>
  <si>
    <t>m</t>
  </si>
  <si>
    <t>Pol32</t>
  </si>
  <si>
    <t>Kabel FTP, 4p., Cat.6, PE plášť UV stabilní</t>
  </si>
  <si>
    <t>40</t>
  </si>
  <si>
    <t>Pol33</t>
  </si>
  <si>
    <t>Optický kabel FO SM 9/125, 12 vláken,</t>
  </si>
  <si>
    <t>42</t>
  </si>
  <si>
    <t>Pol34</t>
  </si>
  <si>
    <t>Mikrotrubička 10/8 LSHF</t>
  </si>
  <si>
    <t>44</t>
  </si>
  <si>
    <t>23</t>
  </si>
  <si>
    <t>Pol35</t>
  </si>
  <si>
    <t>Kabel 3x2,5, B2ca-s1,d1,a1</t>
  </si>
  <si>
    <t>46</t>
  </si>
  <si>
    <t>Pol36</t>
  </si>
  <si>
    <t>Kabel CYA- 6 ZŽ</t>
  </si>
  <si>
    <t>48</t>
  </si>
  <si>
    <t>25</t>
  </si>
  <si>
    <t>Pol37</t>
  </si>
  <si>
    <t>Jistič 16A</t>
  </si>
  <si>
    <t>50</t>
  </si>
  <si>
    <t>Pol38</t>
  </si>
  <si>
    <t>Požární ucpávky prostupů kabeláže, požární odolnost 45 minut (z protipožárního tmelu)</t>
  </si>
  <si>
    <t>52</t>
  </si>
  <si>
    <t>27</t>
  </si>
  <si>
    <t>Pol39</t>
  </si>
  <si>
    <t>Drobný montážní materiál</t>
  </si>
  <si>
    <t>54</t>
  </si>
  <si>
    <t>Pol40</t>
  </si>
  <si>
    <t>Pomocné montážní práce: zednické výpomoci, bourací práce</t>
  </si>
  <si>
    <t>56</t>
  </si>
  <si>
    <t>D3</t>
  </si>
  <si>
    <t>Ostatní</t>
  </si>
  <si>
    <t>29</t>
  </si>
  <si>
    <t>Pol41</t>
  </si>
  <si>
    <t>Měření a kontrola met. vedení vč. Vyhotovení protokolu</t>
  </si>
  <si>
    <t>58</t>
  </si>
  <si>
    <t>Pol42</t>
  </si>
  <si>
    <t>Měření a kontrola opt. vedení vč. Vyhotovení protokolu</t>
  </si>
  <si>
    <t>60</t>
  </si>
  <si>
    <t>31</t>
  </si>
  <si>
    <t>Pol43</t>
  </si>
  <si>
    <t>Svařování optického vlákna - 1 svár</t>
  </si>
  <si>
    <t>62</t>
  </si>
  <si>
    <t>Pol44</t>
  </si>
  <si>
    <t>Seznámení obsluhy s provozem zařízení</t>
  </si>
  <si>
    <t>64</t>
  </si>
  <si>
    <t>33</t>
  </si>
  <si>
    <t>Pol45</t>
  </si>
  <si>
    <t>Dokumentace skutečného provedení stavby</t>
  </si>
  <si>
    <t>66</t>
  </si>
  <si>
    <t>Pol46</t>
  </si>
  <si>
    <t>Úklid staveniště</t>
  </si>
  <si>
    <t>68</t>
  </si>
  <si>
    <t>35</t>
  </si>
  <si>
    <t>Pol47</t>
  </si>
  <si>
    <t>Ostatní rozpočtové náklady</t>
  </si>
  <si>
    <t>70</t>
  </si>
  <si>
    <t>Pol48</t>
  </si>
  <si>
    <t>Doprava</t>
  </si>
  <si>
    <t>72</t>
  </si>
  <si>
    <t>37</t>
  </si>
  <si>
    <t>Pol49</t>
  </si>
  <si>
    <t>Revize systému</t>
  </si>
  <si>
    <t>74</t>
  </si>
  <si>
    <t>011 - EZS</t>
  </si>
  <si>
    <t>D1 - Trasy</t>
  </si>
  <si>
    <t>D2 - Ostatní</t>
  </si>
  <si>
    <t>Pol50</t>
  </si>
  <si>
    <t>Kabel FTP, 4p., Cat.6, B2ca-s1,d1,a1</t>
  </si>
  <si>
    <t>Pol51</t>
  </si>
  <si>
    <t>Kabel 1x2x0,8 B2ca-s1,d1,a1</t>
  </si>
  <si>
    <t>Pol52</t>
  </si>
  <si>
    <t>Požární ucpávky prostupů kabeláže, požární odolnost 45 minut</t>
  </si>
  <si>
    <t>Pol53</t>
  </si>
  <si>
    <t>Nespecifikované pomocné montážní práce</t>
  </si>
  <si>
    <t>Pol54</t>
  </si>
  <si>
    <t>Pol55</t>
  </si>
  <si>
    <t>012 - EPS</t>
  </si>
  <si>
    <t>Pol56</t>
  </si>
  <si>
    <t>Dodávka a montáž: Kabel 1x2x0,8 B2cas1d1 ( linka )</t>
  </si>
  <si>
    <t>VV</t>
  </si>
  <si>
    <t>85*30</t>
  </si>
  <si>
    <t>Součet</t>
  </si>
  <si>
    <t>Pol57</t>
  </si>
  <si>
    <t>Dodávka a montáž: Kabel PH 120R 2x2x0,8 - výstup EPS ( sirény a linka pro V/V moduly)</t>
  </si>
  <si>
    <t>4*100</t>
  </si>
  <si>
    <t>Pol58</t>
  </si>
  <si>
    <t>Dodávka a montáž: Kabel PH 120R 10x2x0,8 - výstup EPS ( sirény a linka pro V/V moduly)</t>
  </si>
  <si>
    <t>Pol59</t>
  </si>
  <si>
    <t>Dodávka a montáž: Kabel PH 120R 3x2,5 - Napájení</t>
  </si>
  <si>
    <t>1*30</t>
  </si>
  <si>
    <t>Pol60</t>
  </si>
  <si>
    <t>Dodávka a montáž: Požární kabelová příchytka (pro kabely s funkční odolností při požáru)</t>
  </si>
  <si>
    <t>1400*1</t>
  </si>
  <si>
    <t>Pol61</t>
  </si>
  <si>
    <t>Dodávka a montáž: Požární kotva pro uchycení příchytky</t>
  </si>
  <si>
    <t>Pol62</t>
  </si>
  <si>
    <t>Dodávka a montáž: Svazkový kabelový držák vč. kotvení - požární trasa</t>
  </si>
  <si>
    <t>15*1</t>
  </si>
  <si>
    <t>Pol63</t>
  </si>
  <si>
    <t>Průraz zdivem, síla zdi do 300mm, otvor do 50x50mm</t>
  </si>
  <si>
    <t>Pol64</t>
  </si>
  <si>
    <t>Dodávka a montáž: Trubka pevná bezhalogenová 320N 20/17,4MM ŠEDÁ, včetně montážních příchytek, spojek a kotvícíko materiálu</t>
  </si>
  <si>
    <t>Pol65</t>
  </si>
  <si>
    <t>Dodávka a montáž: Krabice na povrch 80 x 80 x 52 mm, šedá, se šroubovou svorkou, 5 pólů - 2,5 mm2</t>
  </si>
  <si>
    <t>Pol66</t>
  </si>
  <si>
    <t>Dodávka a montáž: Krabice 100 PO IP66 s požární odolností, oranžová, keramická svorkovnice</t>
  </si>
  <si>
    <t>Pol67</t>
  </si>
  <si>
    <t>Dodávka a montáž: Keramické svorkovnice (spojkování požárních kabelů)</t>
  </si>
  <si>
    <t>Pol68</t>
  </si>
  <si>
    <t>Dodávka a montáž: Jistič 16A, chrar. - B</t>
  </si>
  <si>
    <t>1*1</t>
  </si>
  <si>
    <t>Pol69</t>
  </si>
  <si>
    <t>Dodávka a montáž: Požární ucpávky prostupů kabeláže, požární odolnost 45 minut (z protipožárního tmelu)</t>
  </si>
  <si>
    <t>Pol70</t>
  </si>
  <si>
    <t>Pomocné montážní práce: zednické výpomoci, bourací práce, koordinační práce, ztížené práce - instalace kabeláže do technického kanálu )</t>
  </si>
  <si>
    <t>Pol71</t>
  </si>
  <si>
    <t>Pol72</t>
  </si>
  <si>
    <t>Programování zařízení, oživení, nastavení</t>
  </si>
  <si>
    <t>013 - Kamerový systém (CCTV)</t>
  </si>
  <si>
    <t>Pol73</t>
  </si>
  <si>
    <t>Konektor RJ45, Cat. 6</t>
  </si>
  <si>
    <t>Pol74</t>
  </si>
  <si>
    <t>Pol75</t>
  </si>
  <si>
    <t>Pol76</t>
  </si>
  <si>
    <t>014 - Domovní video telefon</t>
  </si>
  <si>
    <t>Pol77</t>
  </si>
  <si>
    <t>Kontrola metalické kabeláže</t>
  </si>
  <si>
    <t>Pol78</t>
  </si>
  <si>
    <t>Pol79</t>
  </si>
  <si>
    <t>Pol80</t>
  </si>
  <si>
    <t>015 - Hrubé rozvody</t>
  </si>
  <si>
    <t>Pol81</t>
  </si>
  <si>
    <t>Drátěný žlab - 125x50 vč. výložníků, spojek, kotvení</t>
  </si>
  <si>
    <t>Pol82</t>
  </si>
  <si>
    <t>Drátěný žlab - 50x50 vč. výložníků, spojek, kotvení</t>
  </si>
  <si>
    <t>Pol83</t>
  </si>
  <si>
    <t>Trubka korugovaná KOPOFLEX50 - stoupací vedení</t>
  </si>
  <si>
    <t>Pol84</t>
  </si>
  <si>
    <t>Trubka PVC 16 p.o</t>
  </si>
  <si>
    <t>Pol85</t>
  </si>
  <si>
    <t>Trubka PVC 23 p.o</t>
  </si>
  <si>
    <t>Pol86</t>
  </si>
  <si>
    <t>Trubka PVC 36 p.o</t>
  </si>
  <si>
    <t>Pol87</t>
  </si>
  <si>
    <t>Krabice KU 68</t>
  </si>
  <si>
    <t>Pol88</t>
  </si>
  <si>
    <t>Dodávka a montáž: Kabelový žlab: lišta vkládací 20x20, (včetně víka, ohybových, spojovací, odbočných a koncových krytů )</t>
  </si>
  <si>
    <t>Pol89</t>
  </si>
  <si>
    <t>Dodávka a montáž: Kabelový žlab: lišta vkládací 40x20, ( včetně víka, ohybových, spojovací, odbočných a koncových krytů )</t>
  </si>
  <si>
    <t>Pol90</t>
  </si>
  <si>
    <t>Dodávka a montáž: Kabelový žlab: lišta vkládací 100x40, (včetně víka, ohybových, spojovací, odbočných a koncových krytů)</t>
  </si>
  <si>
    <t>Pol91</t>
  </si>
  <si>
    <t>Krabice KO 97</t>
  </si>
  <si>
    <t>Pol92</t>
  </si>
  <si>
    <t>Krabice KO 125</t>
  </si>
  <si>
    <t>Pol93</t>
  </si>
  <si>
    <t>Frézování drážky v cihlovém zdivu, 50x50mm - pro uložení trubek pod omítku</t>
  </si>
  <si>
    <t>Pol94</t>
  </si>
  <si>
    <t>Frézování drážky v cihlovém zdivu, 100x50mm - pro uložení trubek pod omítku</t>
  </si>
  <si>
    <t>Pol95</t>
  </si>
  <si>
    <t>Frézování drážky v železobetonu, 150x50mm - pro uložení trubek pod omítku</t>
  </si>
  <si>
    <t>Pol96</t>
  </si>
  <si>
    <t>Odvoz a likvidace suti po drážkách, průrazech zdivem</t>
  </si>
  <si>
    <t>Pol97</t>
  </si>
  <si>
    <t>Pomocný podružný montážní materiál: zdící materiál na drobné zapravení, sádra, stahovací pásky, izolační pásky, drobný spotřební materiál</t>
  </si>
  <si>
    <t>Pol98</t>
  </si>
  <si>
    <t>Průraz zdivem, cihlová zeď, tloušťka do 100cm</t>
  </si>
  <si>
    <t>Pol99</t>
  </si>
  <si>
    <t>Průraz zdivem, cihlová zeď, tloušťka nad 100cm</t>
  </si>
  <si>
    <t>Pol100</t>
  </si>
  <si>
    <t>Průraz stropem pro stoupací vedení</t>
  </si>
  <si>
    <t>Pol101</t>
  </si>
  <si>
    <t>Nespecifikované pomocné montážní práce (zednické výpomoci, zapravení, bourací práce)</t>
  </si>
  <si>
    <t>016 - Napjení klimatizace 1. etapa</t>
  </si>
  <si>
    <t xml:space="preserve">D1 - Elektromontže </t>
  </si>
  <si>
    <t xml:space="preserve">D2 - Stavební práce </t>
  </si>
  <si>
    <t>D3 - Opravy, údržba</t>
  </si>
  <si>
    <t xml:space="preserve">D4 - Materiály </t>
  </si>
  <si>
    <t>D5 - Dodávky, zařízení (specifikace)</t>
  </si>
  <si>
    <t>D6 - HZS</t>
  </si>
  <si>
    <t xml:space="preserve">Elektromontže </t>
  </si>
  <si>
    <t>Pol102</t>
  </si>
  <si>
    <t>lišta vklád.PH 60(80)x40</t>
  </si>
  <si>
    <t>Pol103</t>
  </si>
  <si>
    <t xml:space="preserve">krab.rozvodka 645613, apod.,  plast  včet.zapoj. IP44</t>
  </si>
  <si>
    <t>Pol104</t>
  </si>
  <si>
    <t>kab.žlab 125/50mm bez víka vč. podpěrek</t>
  </si>
  <si>
    <t>Pol105</t>
  </si>
  <si>
    <t>ukonč.vod.v rozv.vč.zap.a konc.do 6mm2</t>
  </si>
  <si>
    <t>Pol106</t>
  </si>
  <si>
    <t>ukonč.vod.v rozv.vč.zap.a konc.do 16mm2</t>
  </si>
  <si>
    <t>Pol107</t>
  </si>
  <si>
    <t>ukonč. 1 žil. vodičů do 16 mm2</t>
  </si>
  <si>
    <t>Pol108</t>
  </si>
  <si>
    <t>ukonč.kab.smršt.zákl.do 4x10 mm2</t>
  </si>
  <si>
    <t>Pol109</t>
  </si>
  <si>
    <t>ukonč.kab.smršt.zákl.do 5x25 mm2</t>
  </si>
  <si>
    <t>Pol110</t>
  </si>
  <si>
    <t>ukonč.kab.smršt.zákl.do 5x50 mm2</t>
  </si>
  <si>
    <t>Pol111</t>
  </si>
  <si>
    <t>ukonč.kab.smršt.zákl.do 5x10 mm2</t>
  </si>
  <si>
    <t>Pol112</t>
  </si>
  <si>
    <t>ukonč.kab.smršt.zákl.do 5x16 mm2</t>
  </si>
  <si>
    <t>Pol113</t>
  </si>
  <si>
    <t>nožové patrony do 500V</t>
  </si>
  <si>
    <t>Pol114</t>
  </si>
  <si>
    <t>jistič bez krytu (IJV-IJM-P0)</t>
  </si>
  <si>
    <t>Pol115</t>
  </si>
  <si>
    <t>mont.oceloplech.rozvodnic do 50kg</t>
  </si>
  <si>
    <t>Pol116</t>
  </si>
  <si>
    <t>skříň s růz.náplní do 10kg</t>
  </si>
  <si>
    <t>Pol117</t>
  </si>
  <si>
    <t>ochran.pospoj. v prádel.apod. Cu 4-25mm2 (pu)</t>
  </si>
  <si>
    <t>Pol118</t>
  </si>
  <si>
    <t>CYKY J 3x1.5 mm2 750V (PO) (do LV nebo žlabu)</t>
  </si>
  <si>
    <t>Pol119</t>
  </si>
  <si>
    <t>CYKY-J 3x1.5 mm2 750V (PU)</t>
  </si>
  <si>
    <t>Pol120</t>
  </si>
  <si>
    <t>CYKY-J 5x16mm2 750V (PU)</t>
  </si>
  <si>
    <t>Pol121</t>
  </si>
  <si>
    <t>CYKY-J 5x10mm2 750V (PU)</t>
  </si>
  <si>
    <t>Pol122</t>
  </si>
  <si>
    <t xml:space="preserve">CYKY-  5x25 mm2 1kV (PU)</t>
  </si>
  <si>
    <t>Pol123</t>
  </si>
  <si>
    <t>CYKY- 4(5)x50 mm2 1kV (PU)</t>
  </si>
  <si>
    <t>Pol124</t>
  </si>
  <si>
    <t>osazení hmoždinky do cihlového zdiva HM 8</t>
  </si>
  <si>
    <t xml:space="preserve">Stavební práce </t>
  </si>
  <si>
    <t>Pol125</t>
  </si>
  <si>
    <t>vybour.otv.cihl.malt.cem. do R=60mm tl.do 150mm</t>
  </si>
  <si>
    <t xml:space="preserve">Poznámka k položce:_x000d_
vč. odvozu suti na skládku a poplatku za skláídkovné, vč. zpětného zapravení a dodávky materiálu </t>
  </si>
  <si>
    <t>Pol126</t>
  </si>
  <si>
    <t>vysek.rýh cihla do hl.50mm š.do 70mm</t>
  </si>
  <si>
    <t xml:space="preserve">Poznámka k položce:_x000d_
vč. odvozu suti na skládku a poplatku za skládkovné, vč. zpětného zapravení a dodávky materiálu </t>
  </si>
  <si>
    <t>Opravy, údržba</t>
  </si>
  <si>
    <t>Pol127</t>
  </si>
  <si>
    <t>Oprava omít.sten do plochy 0,09m2</t>
  </si>
  <si>
    <t xml:space="preserve">Poznámka k položce:_x000d_
vč. přesunu hmot a dodávky materiálu_x000d_
</t>
  </si>
  <si>
    <t>Pol128</t>
  </si>
  <si>
    <t>Hruba vyplň rýh ve stěnách maltou</t>
  </si>
  <si>
    <t>m2</t>
  </si>
  <si>
    <t xml:space="preserve">Poznámka k položce:_x000d_
vč. přesunu hmot a dodávky materiálu </t>
  </si>
  <si>
    <t>Pol129</t>
  </si>
  <si>
    <t>Omítaní rýh sten do š.15cm vapen. štuk</t>
  </si>
  <si>
    <t>Poznámka k položce:_x000d_
vč. přesunu hmot a dodávky materiálu</t>
  </si>
  <si>
    <t>D4</t>
  </si>
  <si>
    <t xml:space="preserve">Materiály </t>
  </si>
  <si>
    <t>Pol130</t>
  </si>
  <si>
    <t>CY 16 ZEL. ZLUTY</t>
  </si>
  <si>
    <t>M</t>
  </si>
  <si>
    <t>Pol131</t>
  </si>
  <si>
    <t xml:space="preserve">CYKY-J  3X1,5 (C)</t>
  </si>
  <si>
    <t>Pol132</t>
  </si>
  <si>
    <t xml:space="preserve">CYKY-J  5x10 (C)</t>
  </si>
  <si>
    <t>Pol133</t>
  </si>
  <si>
    <t xml:space="preserve">CYKY-J  5x16 (C)</t>
  </si>
  <si>
    <t>Pol134</t>
  </si>
  <si>
    <t xml:space="preserve">CYKY-J  5x25 (C)</t>
  </si>
  <si>
    <t>Pol135</t>
  </si>
  <si>
    <t xml:space="preserve">CYKY-J  5X50 (C)</t>
  </si>
  <si>
    <t>Pol136</t>
  </si>
  <si>
    <t>PN 01 125A GG</t>
  </si>
  <si>
    <t>Ks</t>
  </si>
  <si>
    <t>Pol137</t>
  </si>
  <si>
    <t xml:space="preserve">K.OKO 7580-07  16/6 SROUBOVACI</t>
  </si>
  <si>
    <t>Pol138</t>
  </si>
  <si>
    <t>KR.ACIDUR 6456-12</t>
  </si>
  <si>
    <t>76</t>
  </si>
  <si>
    <t>Pol139</t>
  </si>
  <si>
    <t xml:space="preserve">HMOZDINKA HM  8</t>
  </si>
  <si>
    <t>KS</t>
  </si>
  <si>
    <t>78</t>
  </si>
  <si>
    <t>Pol140</t>
  </si>
  <si>
    <t xml:space="preserve">LISTA LV  60X60</t>
  </si>
  <si>
    <t>80</t>
  </si>
  <si>
    <t>41</t>
  </si>
  <si>
    <t>Pol141</t>
  </si>
  <si>
    <t>SPOJKA SZM 1</t>
  </si>
  <si>
    <t>82</t>
  </si>
  <si>
    <t>Pol142</t>
  </si>
  <si>
    <t xml:space="preserve"> ZLAB 100/50  2M</t>
  </si>
  <si>
    <t>84</t>
  </si>
  <si>
    <t>43</t>
  </si>
  <si>
    <t>Pol143</t>
  </si>
  <si>
    <t>ZAVIT.TYC 8/1m</t>
  </si>
  <si>
    <t>86</t>
  </si>
  <si>
    <t>Pol144</t>
  </si>
  <si>
    <t xml:space="preserve"> NOSNIK NZ100</t>
  </si>
  <si>
    <t>88</t>
  </si>
  <si>
    <t>45</t>
  </si>
  <si>
    <t>Pol145</t>
  </si>
  <si>
    <t>HM.K ZAV.TYCI pr.8</t>
  </si>
  <si>
    <t>90</t>
  </si>
  <si>
    <t>Pol146</t>
  </si>
  <si>
    <t>DRZAK DZM 13</t>
  </si>
  <si>
    <t>92</t>
  </si>
  <si>
    <t>47</t>
  </si>
  <si>
    <t>Pol147</t>
  </si>
  <si>
    <t>VRUT UNI 4.5X45</t>
  </si>
  <si>
    <t>94</t>
  </si>
  <si>
    <t>D5</t>
  </si>
  <si>
    <t>Dodávky, zařízení (specifikace)</t>
  </si>
  <si>
    <t>Pol148</t>
  </si>
  <si>
    <t xml:space="preserve">ROZV.R2 SCHRACK 2A-12  S VÝZBROJÍ DLE PROJEKTU</t>
  </si>
  <si>
    <t>96</t>
  </si>
  <si>
    <t>49</t>
  </si>
  <si>
    <t>Pol149</t>
  </si>
  <si>
    <t xml:space="preserve">ROZV.R3 SCHRACK 2A-12  S VÝZBROJÍ DLE PROJEKTU</t>
  </si>
  <si>
    <t>98</t>
  </si>
  <si>
    <t>Pol150</t>
  </si>
  <si>
    <t xml:space="preserve">ROZV.R4 SCHRACK 2A-12  S VÝZBROJÍ DLE PROJEKTU</t>
  </si>
  <si>
    <t>100</t>
  </si>
  <si>
    <t>51</t>
  </si>
  <si>
    <t>Pol151</t>
  </si>
  <si>
    <t xml:space="preserve">FTV optimizér MC4   950W</t>
  </si>
  <si>
    <t>102</t>
  </si>
  <si>
    <t>Pol152</t>
  </si>
  <si>
    <t xml:space="preserve">JISTIC  B10/1  SCHRACK   10kA</t>
  </si>
  <si>
    <t>104</t>
  </si>
  <si>
    <t>53</t>
  </si>
  <si>
    <t>Pol153</t>
  </si>
  <si>
    <t xml:space="preserve">SKŘÍŇ S PŘEP.OCHR.  DLE PROJEKTU</t>
  </si>
  <si>
    <t>106</t>
  </si>
  <si>
    <t>D6</t>
  </si>
  <si>
    <t>HZS</t>
  </si>
  <si>
    <t xml:space="preserve">Doprava dodávek </t>
  </si>
  <si>
    <t>soubor</t>
  </si>
  <si>
    <t>1608721296</t>
  </si>
  <si>
    <t>55</t>
  </si>
  <si>
    <t>103</t>
  </si>
  <si>
    <t>Přesun dodávek</t>
  </si>
  <si>
    <t>-632992525</t>
  </si>
  <si>
    <t>115</t>
  </si>
  <si>
    <t>Prořez materiálu 5% z ceny materiálu</t>
  </si>
  <si>
    <t>834685138</t>
  </si>
  <si>
    <t>57</t>
  </si>
  <si>
    <t xml:space="preserve">Podružný materiál </t>
  </si>
  <si>
    <t>1452548377</t>
  </si>
  <si>
    <t>99</t>
  </si>
  <si>
    <t>Podíl přidružených výkonů</t>
  </si>
  <si>
    <t>925469937</t>
  </si>
  <si>
    <t>59</t>
  </si>
  <si>
    <t>Pol154</t>
  </si>
  <si>
    <t>Vyhledání původ.obvodů</t>
  </si>
  <si>
    <t>hod.</t>
  </si>
  <si>
    <t>108</t>
  </si>
  <si>
    <t>Pol155</t>
  </si>
  <si>
    <t>Úprava stavaj. rozvaděče</t>
  </si>
  <si>
    <t>110</t>
  </si>
  <si>
    <t>61</t>
  </si>
  <si>
    <t>Pol156</t>
  </si>
  <si>
    <t>Revize elektro</t>
  </si>
  <si>
    <t>112</t>
  </si>
  <si>
    <t>017 - Napojení klimatizace 2. etapa</t>
  </si>
  <si>
    <t xml:space="preserve">D1 - Elektromontáže </t>
  </si>
  <si>
    <t>D3 - Opravy a údržba</t>
  </si>
  <si>
    <t>D5 - Dodávky zařízení (specifikace)</t>
  </si>
  <si>
    <t xml:space="preserve">Elektromontáže </t>
  </si>
  <si>
    <t>Poznámka k položce:_x000d_
vč. odvozu suti na skládku, vč. poplatku za skládkovné, vč. zpětného zapravení a dodávky materiálu</t>
  </si>
  <si>
    <t>Opravy a údržba</t>
  </si>
  <si>
    <t>Dodávky zařízení (specifikace)</t>
  </si>
  <si>
    <t>293578637</t>
  </si>
  <si>
    <t>1370743260</t>
  </si>
  <si>
    <t>-340123394</t>
  </si>
  <si>
    <t>-1909436299</t>
  </si>
  <si>
    <t>1315497426</t>
  </si>
  <si>
    <t>018 - Zdravotechnika I. etapa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</si>
  <si>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</si>
  <si>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</si>
  <si>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</si>
  <si>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</si>
  <si>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</si>
  <si>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</si>
  <si>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</si>
  <si>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</si>
  <si>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>HSV</t>
  </si>
  <si>
    <t>Práce a dodávky HSV</t>
  </si>
  <si>
    <t>Vodorovné konstrukce</t>
  </si>
  <si>
    <t>411386621</t>
  </si>
  <si>
    <t>Zabetonování prostupů v instalačních šachtách ze suchých směsí pl přes 0,09 do 0,25 m2 ve stropech</t>
  </si>
  <si>
    <t>kus</t>
  </si>
  <si>
    <t>CS ÚRS 2023 02</t>
  </si>
  <si>
    <t>265445151</t>
  </si>
  <si>
    <t>"prostupy "</t>
  </si>
  <si>
    <t>"A3"3</t>
  </si>
  <si>
    <t>"A4"2</t>
  </si>
  <si>
    <t>Úpravy povrchů, podlahy a osazování výplní</t>
  </si>
  <si>
    <t>611325222</t>
  </si>
  <si>
    <t>Vápenocementová štuková omítka malých ploch přes 0,09 do 0,25 m2 na stropech</t>
  </si>
  <si>
    <t>1051911039</t>
  </si>
  <si>
    <t>612135101</t>
  </si>
  <si>
    <t>Hrubá výplň rýh ve stěnách maltou jakékoli šířky rýhy</t>
  </si>
  <si>
    <t>1466545166</t>
  </si>
  <si>
    <t>"pavilon A1"68*0,3</t>
  </si>
  <si>
    <t>"pavilon A2"145*0,3</t>
  </si>
  <si>
    <t>"pavilon A3"114*0,3</t>
  </si>
  <si>
    <t>"pavilon A4"93*0,3</t>
  </si>
  <si>
    <t>612325122</t>
  </si>
  <si>
    <t>Vápenocementová štuková omítka rýh ve stěnách š přes 150 do 300 mm</t>
  </si>
  <si>
    <t>1976363538</t>
  </si>
  <si>
    <t>Ostatní konstrukce a práce, bourání</t>
  </si>
  <si>
    <t>972054341</t>
  </si>
  <si>
    <t>Vybourání otvorů v ŽB stropech nebo klenbách pl do 0,25 m2 tl do 150 mm</t>
  </si>
  <si>
    <t>74508765</t>
  </si>
  <si>
    <t>974049165</t>
  </si>
  <si>
    <t>Vysekání rýh v betonových zdech hl do 150 mm š do 200 mm</t>
  </si>
  <si>
    <t>-1532796731</t>
  </si>
  <si>
    <t>"pavilon A1"68</t>
  </si>
  <si>
    <t>"pavilon A2"145</t>
  </si>
  <si>
    <t>"pavilon A3"114</t>
  </si>
  <si>
    <t>"pavilon A4"93</t>
  </si>
  <si>
    <t>997</t>
  </si>
  <si>
    <t>Přesun sutě</t>
  </si>
  <si>
    <t>997013216</t>
  </si>
  <si>
    <t>Vnitrostaveništní doprava suti a vybouraných hmot pro budovy v přes 18 do 21 m ručně</t>
  </si>
  <si>
    <t>t</t>
  </si>
  <si>
    <t>1795267921</t>
  </si>
  <si>
    <t>997013219</t>
  </si>
  <si>
    <t>Příplatek k vnitrostaveništní dopravě suti a vybouraných hmot za zvětšenou dopravu suti ZKD 10 m</t>
  </si>
  <si>
    <t>-1366314300</t>
  </si>
  <si>
    <t>28,17*6 'Přepočtené koeficientem množství</t>
  </si>
  <si>
    <t>997013501</t>
  </si>
  <si>
    <t>Odvoz suti a vybouraných hmot na skládku nebo meziskládku do 1 km se složením</t>
  </si>
  <si>
    <t>-159146147</t>
  </si>
  <si>
    <t>997013509</t>
  </si>
  <si>
    <t>Příplatek k odvozu suti a vybouraných hmot na skládku ZKD 1 km přes 1 km</t>
  </si>
  <si>
    <t>687313395</t>
  </si>
  <si>
    <t>28,17*19 'Přepočtené koeficientem množství</t>
  </si>
  <si>
    <t>997013631</t>
  </si>
  <si>
    <t>Poplatek za uložení na skládce (skládkovné) stavebního odpadu směsného kód odpadu 17 09 04</t>
  </si>
  <si>
    <t>1811505637</t>
  </si>
  <si>
    <t>998</t>
  </si>
  <si>
    <t>Přesun hmot</t>
  </si>
  <si>
    <t>998018003</t>
  </si>
  <si>
    <t>Přesun hmot ruční pro budovy v přes 12 do 24 m</t>
  </si>
  <si>
    <t>-760282663</t>
  </si>
  <si>
    <t>PSV</t>
  </si>
  <si>
    <t>Práce a dodávky PSV</t>
  </si>
  <si>
    <t>721</t>
  </si>
  <si>
    <t>Zdravotechnika - vnitřní kanalizace</t>
  </si>
  <si>
    <t>721290112</t>
  </si>
  <si>
    <t>Zkouška těsnosti potrubí kanalizace vodou DN 150/DN 200</t>
  </si>
  <si>
    <t>1439632857</t>
  </si>
  <si>
    <t>68+145+114+93</t>
  </si>
  <si>
    <t>998721203</t>
  </si>
  <si>
    <t>Přesun hmot procentní pro vnitřní kanalizace v objektech v přes 12 do 24 m</t>
  </si>
  <si>
    <t>%</t>
  </si>
  <si>
    <t>1455989725</t>
  </si>
  <si>
    <t>998721292</t>
  </si>
  <si>
    <t>Příplatek k přesunu hmot procentní 721 za zvětšený přesun do 100 m</t>
  </si>
  <si>
    <t>748053305</t>
  </si>
  <si>
    <t>R-7210012</t>
  </si>
  <si>
    <t xml:space="preserve">D+M potrubí pro odvod kondenzátu vč. tvarovek  DN 16</t>
  </si>
  <si>
    <t>-1677853550</t>
  </si>
  <si>
    <t>"pavilon A1"36</t>
  </si>
  <si>
    <t>"Pavilon A2"59</t>
  </si>
  <si>
    <t>"pavilon A3"41</t>
  </si>
  <si>
    <t>"pavilonA4"38</t>
  </si>
  <si>
    <t>R-7210013</t>
  </si>
  <si>
    <t xml:space="preserve">D+M potrubí pro odvod kondenzátu vč. tvarovek  DN 32</t>
  </si>
  <si>
    <t>1972300395</t>
  </si>
  <si>
    <t>"pavilon A1"32</t>
  </si>
  <si>
    <t>"pavilon A2"85</t>
  </si>
  <si>
    <t>"pavilon A3"73</t>
  </si>
  <si>
    <t>"pavilon A4"55</t>
  </si>
  <si>
    <t>R-7210014</t>
  </si>
  <si>
    <t xml:space="preserve">Napojení potrubí pro odvod kondenzátu na stávající svod splaškové kanalizace </t>
  </si>
  <si>
    <t>153449154</t>
  </si>
  <si>
    <t>"pavilon A1"21</t>
  </si>
  <si>
    <t>"pavilon A2"35</t>
  </si>
  <si>
    <t>"pavilon A3"24</t>
  </si>
  <si>
    <t>"pavilon A4"22</t>
  </si>
  <si>
    <t>R-72150330</t>
  </si>
  <si>
    <t>D+M podomítkový klimatizační sifon</t>
  </si>
  <si>
    <t>-1040140061</t>
  </si>
  <si>
    <t>"pavilonA1"21</t>
  </si>
  <si>
    <t>"pavilon A2"41</t>
  </si>
  <si>
    <t>"pavilon A3"27</t>
  </si>
  <si>
    <t>"pavilon A4"24</t>
  </si>
  <si>
    <t>019 - Zdravotechnika II. etapa</t>
  </si>
  <si>
    <t>"A2"1</t>
  </si>
  <si>
    <t>"A3"1</t>
  </si>
  <si>
    <t>"pavilon A2"73*0,3</t>
  </si>
  <si>
    <t>"pavilon A3"48*0,3</t>
  </si>
  <si>
    <t>"pavilon A4"72*0,3</t>
  </si>
  <si>
    <t>"pavilon A2"73</t>
  </si>
  <si>
    <t>"pavilon A3"48</t>
  </si>
  <si>
    <t>"pavilon A4"72</t>
  </si>
  <si>
    <t>13,098*6 'Přepočtené koeficientem množství</t>
  </si>
  <si>
    <t>13,098*19 'Přepočtené koeficientem množství</t>
  </si>
  <si>
    <t>73+72+48</t>
  </si>
  <si>
    <t>"Pavilon A2"34</t>
  </si>
  <si>
    <t>"pavilon A3"18</t>
  </si>
  <si>
    <t>"pavilonA4"29</t>
  </si>
  <si>
    <t>"pavilon A2"39</t>
  </si>
  <si>
    <t>"pavilon A3"30</t>
  </si>
  <si>
    <t>"pavilon A4"43</t>
  </si>
  <si>
    <t>"pavilon A2"15</t>
  </si>
  <si>
    <t>"pavilon A3"12</t>
  </si>
  <si>
    <t>"pavilon A4"16</t>
  </si>
  <si>
    <t>"pavilon A3"13</t>
  </si>
  <si>
    <t xml:space="preserve">020 - Stavební část I. etapa </t>
  </si>
  <si>
    <t xml:space="preserve">      94 - Lešení a stavební výtahy</t>
  </si>
  <si>
    <t xml:space="preserve">    763 - Konstrukce suché výstavby</t>
  </si>
  <si>
    <t xml:space="preserve">    781 - Dokončovací práce - obklady</t>
  </si>
  <si>
    <t xml:space="preserve">    784 - Dokončovací práce - malby a tapety</t>
  </si>
  <si>
    <t>611325202</t>
  </si>
  <si>
    <t>Vápenocementová hrubá omítka malých ploch přes 0,09 do 0,25 m2 na stropech</t>
  </si>
  <si>
    <t>451789016</t>
  </si>
  <si>
    <t>612325202</t>
  </si>
  <si>
    <t>Vápenocementová hrubá omítka malých ploch přes 0,09 do 0,25 m2 na stěnách</t>
  </si>
  <si>
    <t>1196437893</t>
  </si>
  <si>
    <t>R-622002</t>
  </si>
  <si>
    <t>D+M požární manžety DN 100 pro VZT</t>
  </si>
  <si>
    <t>-301766840</t>
  </si>
  <si>
    <t>R-6220020</t>
  </si>
  <si>
    <t>D+M požárního tmelu EI 45 pro VZT</t>
  </si>
  <si>
    <t>1712868496</t>
  </si>
  <si>
    <t>R-6220022</t>
  </si>
  <si>
    <t>D+M ppožární tmel EI 45 pro ZTI</t>
  </si>
  <si>
    <t>-1980532647</t>
  </si>
  <si>
    <t>R-6220023</t>
  </si>
  <si>
    <t>D+M ppožární tmel EI 90 pro ZTI</t>
  </si>
  <si>
    <t>732793714</t>
  </si>
  <si>
    <t>949101112</t>
  </si>
  <si>
    <t>Lešení pomocné pro objekty pozemních staveb s lešeňovou podlahou v přes 1,9 do 3,5 m zatížení do 150 kg/m2</t>
  </si>
  <si>
    <t>-2147260792</t>
  </si>
  <si>
    <t>952901111</t>
  </si>
  <si>
    <t>Vyčištění budov bytové a občanské výstavby při výšce podlaží do 4 m</t>
  </si>
  <si>
    <t>CS ÚRS 2023 01</t>
  </si>
  <si>
    <t>1392527216</t>
  </si>
  <si>
    <t>1750*3+800+340</t>
  </si>
  <si>
    <t>977151118</t>
  </si>
  <si>
    <t>Jádrové vrty diamantovými korunkami do stavebních materiálů D přes 90 do 100 mm</t>
  </si>
  <si>
    <t>1273984231</t>
  </si>
  <si>
    <t>"prostupy pro klimatizaci"</t>
  </si>
  <si>
    <t>"1.PP"14*0,2</t>
  </si>
  <si>
    <t>"1.NP"28*0,2</t>
  </si>
  <si>
    <t>"2.NP"27*0,2</t>
  </si>
  <si>
    <t>"3.NP"27*0,2</t>
  </si>
  <si>
    <t>"4.NP"70*0,2</t>
  </si>
  <si>
    <t>"střecha"3*0,3</t>
  </si>
  <si>
    <t>Lešení a stavební výtahy</t>
  </si>
  <si>
    <t>-1708058043</t>
  </si>
  <si>
    <t>1974633585</t>
  </si>
  <si>
    <t>0,923*6 'Přepočtené koeficientem množství</t>
  </si>
  <si>
    <t>2081660810</t>
  </si>
  <si>
    <t>-171367576</t>
  </si>
  <si>
    <t>0,923*19 'Přepočtené koeficientem množství</t>
  </si>
  <si>
    <t>-280169844</t>
  </si>
  <si>
    <t>1613905228</t>
  </si>
  <si>
    <t>763</t>
  </si>
  <si>
    <t>Konstrukce suché výstavby</t>
  </si>
  <si>
    <t>998763202</t>
  </si>
  <si>
    <t>Přesun hmot procentní pro dřevostavby v objektech v přes 12 do 24 m</t>
  </si>
  <si>
    <t>1236355413</t>
  </si>
  <si>
    <t>998763294</t>
  </si>
  <si>
    <t>Příplatek k přesunu hmot procentní 763 za zvětšený přesun do 1000 m</t>
  </si>
  <si>
    <t>-1156346471</t>
  </si>
  <si>
    <t>R-7630090</t>
  </si>
  <si>
    <t xml:space="preserve">D+M SDK kastlíku vč. podkladního roštu, vč. všech příslušenství a doplňků </t>
  </si>
  <si>
    <t>-1391992735</t>
  </si>
  <si>
    <t>"1.PP"6,3*1</t>
  </si>
  <si>
    <t>"1.NP"40*1</t>
  </si>
  <si>
    <t>"2.NP"(27+18+20+22+1,5+3,5)*1</t>
  </si>
  <si>
    <t>"3.NP"(27+18+20+22+1,5+3,5+3,5)*1</t>
  </si>
  <si>
    <t>"4.NP"(23+28+21+12+21,5*2+22+6)*1</t>
  </si>
  <si>
    <t>"svislé části"92</t>
  </si>
  <si>
    <t>R-7630091</t>
  </si>
  <si>
    <t>Příplatek za GKBI</t>
  </si>
  <si>
    <t>28507559</t>
  </si>
  <si>
    <t>"do vlhkých prostor"80</t>
  </si>
  <si>
    <t>R-7635230</t>
  </si>
  <si>
    <t>Demontáž, zpětná montáž podhledu</t>
  </si>
  <si>
    <t>919002127</t>
  </si>
  <si>
    <t>"předpoklad"50</t>
  </si>
  <si>
    <t>781</t>
  </si>
  <si>
    <t>Dokončovací práce - obklady</t>
  </si>
  <si>
    <t>781473920</t>
  </si>
  <si>
    <t>Výměna obkladačky keramické lepené velikosti přes 9 do 12 ks/m2</t>
  </si>
  <si>
    <t>-223201743</t>
  </si>
  <si>
    <t>"předpoklad"240</t>
  </si>
  <si>
    <t>998781203</t>
  </si>
  <si>
    <t>Přesun hmot procentní pro obklady keramické v objektech v přes 12 do 24 m</t>
  </si>
  <si>
    <t>-912874202</t>
  </si>
  <si>
    <t>998781292</t>
  </si>
  <si>
    <t>Příplatek k přesunu hmot procentní 781 za zvětšený přesun do 100 m</t>
  </si>
  <si>
    <t>-1873671197</t>
  </si>
  <si>
    <t>R-78100</t>
  </si>
  <si>
    <t xml:space="preserve">Dodávka obkladu </t>
  </si>
  <si>
    <t>-1240633841</t>
  </si>
  <si>
    <t>784</t>
  </si>
  <si>
    <t>Dokončovací práce - malby a tapety</t>
  </si>
  <si>
    <t>784181112</t>
  </si>
  <si>
    <t>Základní silikátová jednonásobná pigmentovaná penetrace podkladu v místnostech v do 3,80 m</t>
  </si>
  <si>
    <t>-1110195101</t>
  </si>
  <si>
    <t>"SDK kastlíky"480,8</t>
  </si>
  <si>
    <t>"1.PP"9+15*3+5,4*3+10,1*3</t>
  </si>
  <si>
    <t>"1.NPchodby"147+222</t>
  </si>
  <si>
    <t>(100+99)*4</t>
  </si>
  <si>
    <t>"dotřčené stěny"150*4</t>
  </si>
  <si>
    <t>"2.NP-4.NP-chodby"(61+162+54+125)*3</t>
  </si>
  <si>
    <t>(56+77+56+100)*4*3</t>
  </si>
  <si>
    <t>"dotčené stěny"(23+12+60+65+50)*4*3</t>
  </si>
  <si>
    <t>784221101</t>
  </si>
  <si>
    <t>Dvojnásobné bílé malby ze směsí za sucha dobře otěruvzdorných v místnostech do 3,80 m</t>
  </si>
  <si>
    <t>763609039</t>
  </si>
  <si>
    <t xml:space="preserve">021 - Stavební část II. etapa </t>
  </si>
  <si>
    <t>800</t>
  </si>
  <si>
    <t>"1.NP"20*0,2</t>
  </si>
  <si>
    <t>"2.NP"30*0,2</t>
  </si>
  <si>
    <t>"3.NP"32*0,2</t>
  </si>
  <si>
    <t>0,393*6 'Přepočtené koeficientem množství</t>
  </si>
  <si>
    <t>0,393*19 'Přepočtené koeficientem množství</t>
  </si>
  <si>
    <t>"1.NP"1*3,35+6+30*1,5+2,5+16*1,5</t>
  </si>
  <si>
    <t>"2.NP"22*1,5+15*1,5+25*1,5</t>
  </si>
  <si>
    <t>"3.NP"1*3,05+27*1,5+25*1,5+18*1,5</t>
  </si>
  <si>
    <t>"do vlhkých prostor"75</t>
  </si>
  <si>
    <t>"předpoklad"80</t>
  </si>
  <si>
    <t>"SDK kastlíky"281,9</t>
  </si>
  <si>
    <t>"1.NP"83+75*4+90+48*4+150*4</t>
  </si>
  <si>
    <t>"2.-3.NP"(69+17*4+121+102*4+89+70*4+300)*2</t>
  </si>
  <si>
    <t xml:space="preserve">022 - Ostatní a vedlejší náklady </t>
  </si>
  <si>
    <t>VRN - Vedlejší rozpočtové náklady</t>
  </si>
  <si>
    <t xml:space="preserve">    999 - Ostatní vedlejší náklady </t>
  </si>
  <si>
    <t xml:space="preserve">    VRN9 - Ostatní náklady</t>
  </si>
  <si>
    <t>VRN1 - Průzkumné, geodetické a projektové práce</t>
  </si>
  <si>
    <t>VRN3 - Zařízení staveniště</t>
  </si>
  <si>
    <t>VRN4 - Inženýrská činnost</t>
  </si>
  <si>
    <t>VRN</t>
  </si>
  <si>
    <t>Vedlejší rozpočtové náklady</t>
  </si>
  <si>
    <t>999</t>
  </si>
  <si>
    <t xml:space="preserve">Ostatní vedlejší náklady </t>
  </si>
  <si>
    <t>R-9991021</t>
  </si>
  <si>
    <t>Pojištění dle SoD</t>
  </si>
  <si>
    <t>-48840589</t>
  </si>
  <si>
    <t>VRN9</t>
  </si>
  <si>
    <t>Ostatní náklady</t>
  </si>
  <si>
    <t>R-96500</t>
  </si>
  <si>
    <t xml:space="preserve">Denní úklid v průběhu provádění prací </t>
  </si>
  <si>
    <t>1024</t>
  </si>
  <si>
    <t>-318853633</t>
  </si>
  <si>
    <t>Poznámka k položce:_x000d_
Vzhledem k provádění prací za provpzu polikliniky, bude zhotovitel provádět průběžný denní úklid</t>
  </si>
  <si>
    <t>R-9809870</t>
  </si>
  <si>
    <t xml:space="preserve">Zakrývání podlah a nábytku vč. dodávky folie </t>
  </si>
  <si>
    <t>-167488604</t>
  </si>
  <si>
    <t>VRN1</t>
  </si>
  <si>
    <t>Průzkumné, geodetické a projektové práce</t>
  </si>
  <si>
    <t>013254000</t>
  </si>
  <si>
    <t>CS ÚRS 2016 01</t>
  </si>
  <si>
    <t>-248391280</t>
  </si>
  <si>
    <t xml:space="preserve">Poznámka k položce:_x000d_
Dokumentace skutečného provedení v rozsahu dle platné vyhlášky na dokumentaci staveb v počtu dle SOD </t>
  </si>
  <si>
    <t>013254001</t>
  </si>
  <si>
    <t xml:space="preserve">Výrobní a dílenská dokumentace </t>
  </si>
  <si>
    <t>-163630472</t>
  </si>
  <si>
    <t xml:space="preserve">Poznámka k položce:_x000d_
_x000d_
_x000d_
_x000d_
_x000d_
_x000d_
_x000d_
_x000d_
</t>
  </si>
  <si>
    <t>013254101</t>
  </si>
  <si>
    <t xml:space="preserve">Monitoring v průběhu výstavby </t>
  </si>
  <si>
    <t>-593975864</t>
  </si>
  <si>
    <t xml:space="preserve">Poznámka k položce:_x000d_
Fotografie nebo videozáznamy zakrývaných konstrukcí a jiných skutečností rozhodných např. pro vícepráce a méněpráce_x000d_
</t>
  </si>
  <si>
    <t>VRN3</t>
  </si>
  <si>
    <t>Zařízení staveniště</t>
  </si>
  <si>
    <t>032103000</t>
  </si>
  <si>
    <t xml:space="preserve">Zařízení staveniště - zřízení, provoz, odstranění </t>
  </si>
  <si>
    <t>1482296321</t>
  </si>
  <si>
    <t xml:space="preserve"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Zajištění bezpečného příjezdu a přístupu na staveniště vč. dopravního zmnačení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 _x000d_
_x000d_
Položka obsahuje i zřízení příjezdu ke stavbě, zřízení zpevněné a manipulační plochy např. pro jeřáb nebo jinou techniku. _x000d_
</t>
  </si>
  <si>
    <t>VRN4</t>
  </si>
  <si>
    <t>Inženýrská činnost</t>
  </si>
  <si>
    <t>043103000</t>
  </si>
  <si>
    <t xml:space="preserve">Náklady na provedení zkoušek, revizí a měření </t>
  </si>
  <si>
    <t>425852415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</si>
  <si>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zhotovitelem._x000d_
Pokud nejsou uvedeny v jednotlivých profesích_x000d_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</si>
</sst>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theme" Target="theme/theme1.xml" /><Relationship Id="rId26" Type="http://schemas.openxmlformats.org/officeDocument/2006/relationships/calcChain" Target="calcChain.xml" /><Relationship Id="rId2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0.15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0.21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0.15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20233006001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Klimatizace, slaboproudy - poliklinika Karviná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Karviná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18. 7. 2023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Statutární město Karviná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ATRIS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Barbora Kyšková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ROUND(SUM(AG95:AG116),2)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ROUND(SUM(AS95:AS116),2)</f>
        <v>0</v>
      </c>
      <c r="AT94" s="114">
        <f>ROUND(SUM(AV94:AW94),2)</f>
        <v>0</v>
      </c>
      <c r="AU94" s="115">
        <f>ROUND(SUM(AU95:AU116),5)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ROUND(SUM(AZ95:AZ116),2)</f>
        <v>0</v>
      </c>
      <c r="BA94" s="114">
        <f>ROUND(SUM(BA95:BA116),2)</f>
        <v>0</v>
      </c>
      <c r="BB94" s="114">
        <f>ROUND(SUM(BB95:BB116),2)</f>
        <v>0</v>
      </c>
      <c r="BC94" s="114">
        <f>ROUND(SUM(BC95:BC116),2)</f>
        <v>0</v>
      </c>
      <c r="BD94" s="116">
        <f>ROUND(SUM(BD95:BD116),2)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'001 - Klimatizace 1. etap...'!J30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'001 - Klimatizace 1. etap...'!P117</f>
        <v>0</v>
      </c>
      <c r="AV95" s="128">
        <f>'001 - Klimatizace 1. etap...'!J33</f>
        <v>0</v>
      </c>
      <c r="AW95" s="128">
        <f>'001 - Klimatizace 1. etap...'!J34</f>
        <v>0</v>
      </c>
      <c r="AX95" s="128">
        <f>'001 - Klimatizace 1. etap...'!J35</f>
        <v>0</v>
      </c>
      <c r="AY95" s="128">
        <f>'001 - Klimatizace 1. etap...'!J36</f>
        <v>0</v>
      </c>
      <c r="AZ95" s="128">
        <f>'001 - Klimatizace 1. etap...'!F33</f>
        <v>0</v>
      </c>
      <c r="BA95" s="128">
        <f>'001 - Klimatizace 1. etap...'!F34</f>
        <v>0</v>
      </c>
      <c r="BB95" s="128">
        <f>'001 - Klimatizace 1. etap...'!F35</f>
        <v>0</v>
      </c>
      <c r="BC95" s="128">
        <f>'001 - Klimatizace 1. etap...'!F36</f>
        <v>0</v>
      </c>
      <c r="BD95" s="130">
        <f>'001 - Klimatizace 1. etap...'!F37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'002 - Klimatizace 1. etap...'!J30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'002 - Klimatizace 1. etap...'!P117</f>
        <v>0</v>
      </c>
      <c r="AV96" s="128">
        <f>'002 - Klimatizace 1. etap...'!J33</f>
        <v>0</v>
      </c>
      <c r="AW96" s="128">
        <f>'002 - Klimatizace 1. etap...'!J34</f>
        <v>0</v>
      </c>
      <c r="AX96" s="128">
        <f>'002 - Klimatizace 1. etap...'!J35</f>
        <v>0</v>
      </c>
      <c r="AY96" s="128">
        <f>'002 - Klimatizace 1. etap...'!J36</f>
        <v>0</v>
      </c>
      <c r="AZ96" s="128">
        <f>'002 - Klimatizace 1. etap...'!F33</f>
        <v>0</v>
      </c>
      <c r="BA96" s="128">
        <f>'002 - Klimatizace 1. etap...'!F34</f>
        <v>0</v>
      </c>
      <c r="BB96" s="128">
        <f>'002 - Klimatizace 1. etap...'!F35</f>
        <v>0</v>
      </c>
      <c r="BC96" s="128">
        <f>'002 - Klimatizace 1. etap...'!F36</f>
        <v>0</v>
      </c>
      <c r="BD96" s="130">
        <f>'002 - Klimatizace 1. etap...'!F37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'003 - Klimatizace 1. etap...'!J30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'003 - Klimatizace 1. etap...'!P117</f>
        <v>0</v>
      </c>
      <c r="AV97" s="128">
        <f>'003 - Klimatizace 1. etap...'!J33</f>
        <v>0</v>
      </c>
      <c r="AW97" s="128">
        <f>'003 - Klimatizace 1. etap...'!J34</f>
        <v>0</v>
      </c>
      <c r="AX97" s="128">
        <f>'003 - Klimatizace 1. etap...'!J35</f>
        <v>0</v>
      </c>
      <c r="AY97" s="128">
        <f>'003 - Klimatizace 1. etap...'!J36</f>
        <v>0</v>
      </c>
      <c r="AZ97" s="128">
        <f>'003 - Klimatizace 1. etap...'!F33</f>
        <v>0</v>
      </c>
      <c r="BA97" s="128">
        <f>'003 - Klimatizace 1. etap...'!F34</f>
        <v>0</v>
      </c>
      <c r="BB97" s="128">
        <f>'003 - Klimatizace 1. etap...'!F35</f>
        <v>0</v>
      </c>
      <c r="BC97" s="128">
        <f>'003 - Klimatizace 1. etap...'!F36</f>
        <v>0</v>
      </c>
      <c r="BD97" s="130">
        <f>'003 - Klimatizace 1. etap...'!F37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16.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'004 - Klimatizace 1. etap...'!J30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27">
        <v>0</v>
      </c>
      <c r="AT98" s="128">
        <f>ROUND(SUM(AV98:AW98),2)</f>
        <v>0</v>
      </c>
      <c r="AU98" s="129">
        <f>'004 - Klimatizace 1. etap...'!P117</f>
        <v>0</v>
      </c>
      <c r="AV98" s="128">
        <f>'004 - Klimatizace 1. etap...'!J33</f>
        <v>0</v>
      </c>
      <c r="AW98" s="128">
        <f>'004 - Klimatizace 1. etap...'!J34</f>
        <v>0</v>
      </c>
      <c r="AX98" s="128">
        <f>'004 - Klimatizace 1. etap...'!J35</f>
        <v>0</v>
      </c>
      <c r="AY98" s="128">
        <f>'004 - Klimatizace 1. etap...'!J36</f>
        <v>0</v>
      </c>
      <c r="AZ98" s="128">
        <f>'004 - Klimatizace 1. etap...'!F33</f>
        <v>0</v>
      </c>
      <c r="BA98" s="128">
        <f>'004 - Klimatizace 1. etap...'!F34</f>
        <v>0</v>
      </c>
      <c r="BB98" s="128">
        <f>'004 - Klimatizace 1. etap...'!F35</f>
        <v>0</v>
      </c>
      <c r="BC98" s="128">
        <f>'004 - Klimatizace 1. etap...'!F36</f>
        <v>0</v>
      </c>
      <c r="BD98" s="130">
        <f>'004 - Klimatizace 1. etap...'!F37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7" customFormat="1" ht="24.75" customHeight="1">
      <c r="A99" s="119" t="s">
        <v>80</v>
      </c>
      <c r="B99" s="120"/>
      <c r="C99" s="121"/>
      <c r="D99" s="122" t="s">
        <v>96</v>
      </c>
      <c r="E99" s="122"/>
      <c r="F99" s="122"/>
      <c r="G99" s="122"/>
      <c r="H99" s="122"/>
      <c r="I99" s="123"/>
      <c r="J99" s="122" t="s">
        <v>97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'005 - Ostatní a vedlejší 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83</v>
      </c>
      <c r="AR99" s="126"/>
      <c r="AS99" s="127">
        <v>0</v>
      </c>
      <c r="AT99" s="128">
        <f>ROUND(SUM(AV99:AW99),2)</f>
        <v>0</v>
      </c>
      <c r="AU99" s="129">
        <f>'005 - Ostatní a vedlejší ...'!P117</f>
        <v>0</v>
      </c>
      <c r="AV99" s="128">
        <f>'005 - Ostatní a vedlejší ...'!J33</f>
        <v>0</v>
      </c>
      <c r="AW99" s="128">
        <f>'005 - Ostatní a vedlejší ...'!J34</f>
        <v>0</v>
      </c>
      <c r="AX99" s="128">
        <f>'005 - Ostatní a vedlejší ...'!J35</f>
        <v>0</v>
      </c>
      <c r="AY99" s="128">
        <f>'005 - Ostatní a vedlejší ...'!J36</f>
        <v>0</v>
      </c>
      <c r="AZ99" s="128">
        <f>'005 - Ostatní a vedlejší ...'!F33</f>
        <v>0</v>
      </c>
      <c r="BA99" s="128">
        <f>'005 - Ostatní a vedlejší ...'!F34</f>
        <v>0</v>
      </c>
      <c r="BB99" s="128">
        <f>'005 - Ostatní a vedlejší ...'!F35</f>
        <v>0</v>
      </c>
      <c r="BC99" s="128">
        <f>'005 - Ostatní a vedlejší ...'!F36</f>
        <v>0</v>
      </c>
      <c r="BD99" s="130">
        <f>'005 - Ostatní a vedlejší ...'!F37</f>
        <v>0</v>
      </c>
      <c r="BE99" s="7"/>
      <c r="BT99" s="131" t="s">
        <v>84</v>
      </c>
      <c r="BV99" s="131" t="s">
        <v>78</v>
      </c>
      <c r="BW99" s="131" t="s">
        <v>98</v>
      </c>
      <c r="BX99" s="131" t="s">
        <v>5</v>
      </c>
      <c r="CL99" s="131" t="s">
        <v>1</v>
      </c>
      <c r="CM99" s="131" t="s">
        <v>86</v>
      </c>
    </row>
    <row r="100" s="7" customFormat="1" ht="16.5" customHeight="1">
      <c r="A100" s="119" t="s">
        <v>80</v>
      </c>
      <c r="B100" s="120"/>
      <c r="C100" s="121"/>
      <c r="D100" s="122" t="s">
        <v>99</v>
      </c>
      <c r="E100" s="122"/>
      <c r="F100" s="122"/>
      <c r="G100" s="122"/>
      <c r="H100" s="122"/>
      <c r="I100" s="123"/>
      <c r="J100" s="122" t="s">
        <v>100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'006 - Klimatizace 2. etap...'!J30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83</v>
      </c>
      <c r="AR100" s="126"/>
      <c r="AS100" s="127">
        <v>0</v>
      </c>
      <c r="AT100" s="128">
        <f>ROUND(SUM(AV100:AW100),2)</f>
        <v>0</v>
      </c>
      <c r="AU100" s="129">
        <f>'006 - Klimatizace 2. etap...'!P117</f>
        <v>0</v>
      </c>
      <c r="AV100" s="128">
        <f>'006 - Klimatizace 2. etap...'!J33</f>
        <v>0</v>
      </c>
      <c r="AW100" s="128">
        <f>'006 - Klimatizace 2. etap...'!J34</f>
        <v>0</v>
      </c>
      <c r="AX100" s="128">
        <f>'006 - Klimatizace 2. etap...'!J35</f>
        <v>0</v>
      </c>
      <c r="AY100" s="128">
        <f>'006 - Klimatizace 2. etap...'!J36</f>
        <v>0</v>
      </c>
      <c r="AZ100" s="128">
        <f>'006 - Klimatizace 2. etap...'!F33</f>
        <v>0</v>
      </c>
      <c r="BA100" s="128">
        <f>'006 - Klimatizace 2. etap...'!F34</f>
        <v>0</v>
      </c>
      <c r="BB100" s="128">
        <f>'006 - Klimatizace 2. etap...'!F35</f>
        <v>0</v>
      </c>
      <c r="BC100" s="128">
        <f>'006 - Klimatizace 2. etap...'!F36</f>
        <v>0</v>
      </c>
      <c r="BD100" s="130">
        <f>'006 - Klimatizace 2. etap...'!F37</f>
        <v>0</v>
      </c>
      <c r="BE100" s="7"/>
      <c r="BT100" s="131" t="s">
        <v>84</v>
      </c>
      <c r="BV100" s="131" t="s">
        <v>78</v>
      </c>
      <c r="BW100" s="131" t="s">
        <v>101</v>
      </c>
      <c r="BX100" s="131" t="s">
        <v>5</v>
      </c>
      <c r="CL100" s="131" t="s">
        <v>1</v>
      </c>
      <c r="CM100" s="131" t="s">
        <v>86</v>
      </c>
    </row>
    <row r="101" s="7" customFormat="1" ht="16.5" customHeight="1">
      <c r="A101" s="119" t="s">
        <v>80</v>
      </c>
      <c r="B101" s="120"/>
      <c r="C101" s="121"/>
      <c r="D101" s="122" t="s">
        <v>102</v>
      </c>
      <c r="E101" s="122"/>
      <c r="F101" s="122"/>
      <c r="G101" s="122"/>
      <c r="H101" s="122"/>
      <c r="I101" s="123"/>
      <c r="J101" s="122" t="s">
        <v>103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'007 - Klimatizace 2. etap...'!J30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83</v>
      </c>
      <c r="AR101" s="126"/>
      <c r="AS101" s="127">
        <v>0</v>
      </c>
      <c r="AT101" s="128">
        <f>ROUND(SUM(AV101:AW101),2)</f>
        <v>0</v>
      </c>
      <c r="AU101" s="129">
        <f>'007 - Klimatizace 2. etap...'!P117</f>
        <v>0</v>
      </c>
      <c r="AV101" s="128">
        <f>'007 - Klimatizace 2. etap...'!J33</f>
        <v>0</v>
      </c>
      <c r="AW101" s="128">
        <f>'007 - Klimatizace 2. etap...'!J34</f>
        <v>0</v>
      </c>
      <c r="AX101" s="128">
        <f>'007 - Klimatizace 2. etap...'!J35</f>
        <v>0</v>
      </c>
      <c r="AY101" s="128">
        <f>'007 - Klimatizace 2. etap...'!J36</f>
        <v>0</v>
      </c>
      <c r="AZ101" s="128">
        <f>'007 - Klimatizace 2. etap...'!F33</f>
        <v>0</v>
      </c>
      <c r="BA101" s="128">
        <f>'007 - Klimatizace 2. etap...'!F34</f>
        <v>0</v>
      </c>
      <c r="BB101" s="128">
        <f>'007 - Klimatizace 2. etap...'!F35</f>
        <v>0</v>
      </c>
      <c r="BC101" s="128">
        <f>'007 - Klimatizace 2. etap...'!F36</f>
        <v>0</v>
      </c>
      <c r="BD101" s="130">
        <f>'007 - Klimatizace 2. etap...'!F37</f>
        <v>0</v>
      </c>
      <c r="BE101" s="7"/>
      <c r="BT101" s="131" t="s">
        <v>84</v>
      </c>
      <c r="BV101" s="131" t="s">
        <v>78</v>
      </c>
      <c r="BW101" s="131" t="s">
        <v>104</v>
      </c>
      <c r="BX101" s="131" t="s">
        <v>5</v>
      </c>
      <c r="CL101" s="131" t="s">
        <v>1</v>
      </c>
      <c r="CM101" s="131" t="s">
        <v>86</v>
      </c>
    </row>
    <row r="102" s="7" customFormat="1" ht="16.5" customHeight="1">
      <c r="A102" s="119" t="s">
        <v>80</v>
      </c>
      <c r="B102" s="120"/>
      <c r="C102" s="121"/>
      <c r="D102" s="122" t="s">
        <v>105</v>
      </c>
      <c r="E102" s="122"/>
      <c r="F102" s="122"/>
      <c r="G102" s="122"/>
      <c r="H102" s="122"/>
      <c r="I102" s="123"/>
      <c r="J102" s="122" t="s">
        <v>106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'008 - Klimatizace 2. etap...'!J30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83</v>
      </c>
      <c r="AR102" s="126"/>
      <c r="AS102" s="127">
        <v>0</v>
      </c>
      <c r="AT102" s="128">
        <f>ROUND(SUM(AV102:AW102),2)</f>
        <v>0</v>
      </c>
      <c r="AU102" s="129">
        <f>'008 - Klimatizace 2. etap...'!P117</f>
        <v>0</v>
      </c>
      <c r="AV102" s="128">
        <f>'008 - Klimatizace 2. etap...'!J33</f>
        <v>0</v>
      </c>
      <c r="AW102" s="128">
        <f>'008 - Klimatizace 2. etap...'!J34</f>
        <v>0</v>
      </c>
      <c r="AX102" s="128">
        <f>'008 - Klimatizace 2. etap...'!J35</f>
        <v>0</v>
      </c>
      <c r="AY102" s="128">
        <f>'008 - Klimatizace 2. etap...'!J36</f>
        <v>0</v>
      </c>
      <c r="AZ102" s="128">
        <f>'008 - Klimatizace 2. etap...'!F33</f>
        <v>0</v>
      </c>
      <c r="BA102" s="128">
        <f>'008 - Klimatizace 2. etap...'!F34</f>
        <v>0</v>
      </c>
      <c r="BB102" s="128">
        <f>'008 - Klimatizace 2. etap...'!F35</f>
        <v>0</v>
      </c>
      <c r="BC102" s="128">
        <f>'008 - Klimatizace 2. etap...'!F36</f>
        <v>0</v>
      </c>
      <c r="BD102" s="130">
        <f>'008 - Klimatizace 2. etap...'!F37</f>
        <v>0</v>
      </c>
      <c r="BE102" s="7"/>
      <c r="BT102" s="131" t="s">
        <v>84</v>
      </c>
      <c r="BV102" s="131" t="s">
        <v>78</v>
      </c>
      <c r="BW102" s="131" t="s">
        <v>107</v>
      </c>
      <c r="BX102" s="131" t="s">
        <v>5</v>
      </c>
      <c r="CL102" s="131" t="s">
        <v>1</v>
      </c>
      <c r="CM102" s="131" t="s">
        <v>86</v>
      </c>
    </row>
    <row r="103" s="7" customFormat="1" ht="24.75" customHeight="1">
      <c r="A103" s="119" t="s">
        <v>80</v>
      </c>
      <c r="B103" s="120"/>
      <c r="C103" s="121"/>
      <c r="D103" s="122" t="s">
        <v>108</v>
      </c>
      <c r="E103" s="122"/>
      <c r="F103" s="122"/>
      <c r="G103" s="122"/>
      <c r="H103" s="122"/>
      <c r="I103" s="123"/>
      <c r="J103" s="122" t="s">
        <v>109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'009 - Ostatní a vedlejší ...'!J30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83</v>
      </c>
      <c r="AR103" s="126"/>
      <c r="AS103" s="127">
        <v>0</v>
      </c>
      <c r="AT103" s="128">
        <f>ROUND(SUM(AV103:AW103),2)</f>
        <v>0</v>
      </c>
      <c r="AU103" s="129">
        <f>'009 - Ostatní a vedlejší ...'!P117</f>
        <v>0</v>
      </c>
      <c r="AV103" s="128">
        <f>'009 - Ostatní a vedlejší ...'!J33</f>
        <v>0</v>
      </c>
      <c r="AW103" s="128">
        <f>'009 - Ostatní a vedlejší ...'!J34</f>
        <v>0</v>
      </c>
      <c r="AX103" s="128">
        <f>'009 - Ostatní a vedlejší ...'!J35</f>
        <v>0</v>
      </c>
      <c r="AY103" s="128">
        <f>'009 - Ostatní a vedlejší ...'!J36</f>
        <v>0</v>
      </c>
      <c r="AZ103" s="128">
        <f>'009 - Ostatní a vedlejší ...'!F33</f>
        <v>0</v>
      </c>
      <c r="BA103" s="128">
        <f>'009 - Ostatní a vedlejší ...'!F34</f>
        <v>0</v>
      </c>
      <c r="BB103" s="128">
        <f>'009 - Ostatní a vedlejší ...'!F35</f>
        <v>0</v>
      </c>
      <c r="BC103" s="128">
        <f>'009 - Ostatní a vedlejší ...'!F36</f>
        <v>0</v>
      </c>
      <c r="BD103" s="130">
        <f>'009 - Ostatní a vedlejší ...'!F37</f>
        <v>0</v>
      </c>
      <c r="BE103" s="7"/>
      <c r="BT103" s="131" t="s">
        <v>84</v>
      </c>
      <c r="BV103" s="131" t="s">
        <v>78</v>
      </c>
      <c r="BW103" s="131" t="s">
        <v>110</v>
      </c>
      <c r="BX103" s="131" t="s">
        <v>5</v>
      </c>
      <c r="CL103" s="131" t="s">
        <v>1</v>
      </c>
      <c r="CM103" s="131" t="s">
        <v>86</v>
      </c>
    </row>
    <row r="104" s="7" customFormat="1" ht="16.5" customHeight="1">
      <c r="A104" s="119" t="s">
        <v>80</v>
      </c>
      <c r="B104" s="120"/>
      <c r="C104" s="121"/>
      <c r="D104" s="122" t="s">
        <v>111</v>
      </c>
      <c r="E104" s="122"/>
      <c r="F104" s="122"/>
      <c r="G104" s="122"/>
      <c r="H104" s="122"/>
      <c r="I104" s="123"/>
      <c r="J104" s="122" t="s">
        <v>112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'010 - Strukturovaná kabeláž'!J30</f>
        <v>0</v>
      </c>
      <c r="AH104" s="123"/>
      <c r="AI104" s="123"/>
      <c r="AJ104" s="123"/>
      <c r="AK104" s="123"/>
      <c r="AL104" s="123"/>
      <c r="AM104" s="123"/>
      <c r="AN104" s="124">
        <f>SUM(AG104,AT104)</f>
        <v>0</v>
      </c>
      <c r="AO104" s="123"/>
      <c r="AP104" s="123"/>
      <c r="AQ104" s="125" t="s">
        <v>83</v>
      </c>
      <c r="AR104" s="126"/>
      <c r="AS104" s="127">
        <v>0</v>
      </c>
      <c r="AT104" s="128">
        <f>ROUND(SUM(AV104:AW104),2)</f>
        <v>0</v>
      </c>
      <c r="AU104" s="129">
        <f>'010 - Strukturovaná kabeláž'!P119</f>
        <v>0</v>
      </c>
      <c r="AV104" s="128">
        <f>'010 - Strukturovaná kabeláž'!J33</f>
        <v>0</v>
      </c>
      <c r="AW104" s="128">
        <f>'010 - Strukturovaná kabeláž'!J34</f>
        <v>0</v>
      </c>
      <c r="AX104" s="128">
        <f>'010 - Strukturovaná kabeláž'!J35</f>
        <v>0</v>
      </c>
      <c r="AY104" s="128">
        <f>'010 - Strukturovaná kabeláž'!J36</f>
        <v>0</v>
      </c>
      <c r="AZ104" s="128">
        <f>'010 - Strukturovaná kabeláž'!F33</f>
        <v>0</v>
      </c>
      <c r="BA104" s="128">
        <f>'010 - Strukturovaná kabeláž'!F34</f>
        <v>0</v>
      </c>
      <c r="BB104" s="128">
        <f>'010 - Strukturovaná kabeláž'!F35</f>
        <v>0</v>
      </c>
      <c r="BC104" s="128">
        <f>'010 - Strukturovaná kabeláž'!F36</f>
        <v>0</v>
      </c>
      <c r="BD104" s="130">
        <f>'010 - Strukturovaná kabeláž'!F37</f>
        <v>0</v>
      </c>
      <c r="BE104" s="7"/>
      <c r="BT104" s="131" t="s">
        <v>84</v>
      </c>
      <c r="BV104" s="131" t="s">
        <v>78</v>
      </c>
      <c r="BW104" s="131" t="s">
        <v>113</v>
      </c>
      <c r="BX104" s="131" t="s">
        <v>5</v>
      </c>
      <c r="CL104" s="131" t="s">
        <v>1</v>
      </c>
      <c r="CM104" s="131" t="s">
        <v>86</v>
      </c>
    </row>
    <row r="105" s="7" customFormat="1" ht="16.5" customHeight="1">
      <c r="A105" s="119" t="s">
        <v>80</v>
      </c>
      <c r="B105" s="120"/>
      <c r="C105" s="121"/>
      <c r="D105" s="122" t="s">
        <v>114</v>
      </c>
      <c r="E105" s="122"/>
      <c r="F105" s="122"/>
      <c r="G105" s="122"/>
      <c r="H105" s="122"/>
      <c r="I105" s="123"/>
      <c r="J105" s="122" t="s">
        <v>115</v>
      </c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4">
        <f>'011 - EZS'!J30</f>
        <v>0</v>
      </c>
      <c r="AH105" s="123"/>
      <c r="AI105" s="123"/>
      <c r="AJ105" s="123"/>
      <c r="AK105" s="123"/>
      <c r="AL105" s="123"/>
      <c r="AM105" s="123"/>
      <c r="AN105" s="124">
        <f>SUM(AG105,AT105)</f>
        <v>0</v>
      </c>
      <c r="AO105" s="123"/>
      <c r="AP105" s="123"/>
      <c r="AQ105" s="125" t="s">
        <v>83</v>
      </c>
      <c r="AR105" s="126"/>
      <c r="AS105" s="127">
        <v>0</v>
      </c>
      <c r="AT105" s="128">
        <f>ROUND(SUM(AV105:AW105),2)</f>
        <v>0</v>
      </c>
      <c r="AU105" s="129">
        <f>'011 - EZS'!P118</f>
        <v>0</v>
      </c>
      <c r="AV105" s="128">
        <f>'011 - EZS'!J33</f>
        <v>0</v>
      </c>
      <c r="AW105" s="128">
        <f>'011 - EZS'!J34</f>
        <v>0</v>
      </c>
      <c r="AX105" s="128">
        <f>'011 - EZS'!J35</f>
        <v>0</v>
      </c>
      <c r="AY105" s="128">
        <f>'011 - EZS'!J36</f>
        <v>0</v>
      </c>
      <c r="AZ105" s="128">
        <f>'011 - EZS'!F33</f>
        <v>0</v>
      </c>
      <c r="BA105" s="128">
        <f>'011 - EZS'!F34</f>
        <v>0</v>
      </c>
      <c r="BB105" s="128">
        <f>'011 - EZS'!F35</f>
        <v>0</v>
      </c>
      <c r="BC105" s="128">
        <f>'011 - EZS'!F36</f>
        <v>0</v>
      </c>
      <c r="BD105" s="130">
        <f>'011 - EZS'!F37</f>
        <v>0</v>
      </c>
      <c r="BE105" s="7"/>
      <c r="BT105" s="131" t="s">
        <v>84</v>
      </c>
      <c r="BV105" s="131" t="s">
        <v>78</v>
      </c>
      <c r="BW105" s="131" t="s">
        <v>116</v>
      </c>
      <c r="BX105" s="131" t="s">
        <v>5</v>
      </c>
      <c r="CL105" s="131" t="s">
        <v>1</v>
      </c>
      <c r="CM105" s="131" t="s">
        <v>86</v>
      </c>
    </row>
    <row r="106" s="7" customFormat="1" ht="16.5" customHeight="1">
      <c r="A106" s="119" t="s">
        <v>80</v>
      </c>
      <c r="B106" s="120"/>
      <c r="C106" s="121"/>
      <c r="D106" s="122" t="s">
        <v>117</v>
      </c>
      <c r="E106" s="122"/>
      <c r="F106" s="122"/>
      <c r="G106" s="122"/>
      <c r="H106" s="122"/>
      <c r="I106" s="123"/>
      <c r="J106" s="122" t="s">
        <v>118</v>
      </c>
      <c r="K106" s="122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  <c r="V106" s="122"/>
      <c r="W106" s="122"/>
      <c r="X106" s="122"/>
      <c r="Y106" s="122"/>
      <c r="Z106" s="122"/>
      <c r="AA106" s="122"/>
      <c r="AB106" s="122"/>
      <c r="AC106" s="122"/>
      <c r="AD106" s="122"/>
      <c r="AE106" s="122"/>
      <c r="AF106" s="122"/>
      <c r="AG106" s="124">
        <f>'012 - EPS'!J30</f>
        <v>0</v>
      </c>
      <c r="AH106" s="123"/>
      <c r="AI106" s="123"/>
      <c r="AJ106" s="123"/>
      <c r="AK106" s="123"/>
      <c r="AL106" s="123"/>
      <c r="AM106" s="123"/>
      <c r="AN106" s="124">
        <f>SUM(AG106,AT106)</f>
        <v>0</v>
      </c>
      <c r="AO106" s="123"/>
      <c r="AP106" s="123"/>
      <c r="AQ106" s="125" t="s">
        <v>83</v>
      </c>
      <c r="AR106" s="126"/>
      <c r="AS106" s="127">
        <v>0</v>
      </c>
      <c r="AT106" s="128">
        <f>ROUND(SUM(AV106:AW106),2)</f>
        <v>0</v>
      </c>
      <c r="AU106" s="129">
        <f>'012 - EPS'!P118</f>
        <v>0</v>
      </c>
      <c r="AV106" s="128">
        <f>'012 - EPS'!J33</f>
        <v>0</v>
      </c>
      <c r="AW106" s="128">
        <f>'012 - EPS'!J34</f>
        <v>0</v>
      </c>
      <c r="AX106" s="128">
        <f>'012 - EPS'!J35</f>
        <v>0</v>
      </c>
      <c r="AY106" s="128">
        <f>'012 - EPS'!J36</f>
        <v>0</v>
      </c>
      <c r="AZ106" s="128">
        <f>'012 - EPS'!F33</f>
        <v>0</v>
      </c>
      <c r="BA106" s="128">
        <f>'012 - EPS'!F34</f>
        <v>0</v>
      </c>
      <c r="BB106" s="128">
        <f>'012 - EPS'!F35</f>
        <v>0</v>
      </c>
      <c r="BC106" s="128">
        <f>'012 - EPS'!F36</f>
        <v>0</v>
      </c>
      <c r="BD106" s="130">
        <f>'012 - EPS'!F37</f>
        <v>0</v>
      </c>
      <c r="BE106" s="7"/>
      <c r="BT106" s="131" t="s">
        <v>84</v>
      </c>
      <c r="BV106" s="131" t="s">
        <v>78</v>
      </c>
      <c r="BW106" s="131" t="s">
        <v>119</v>
      </c>
      <c r="BX106" s="131" t="s">
        <v>5</v>
      </c>
      <c r="CL106" s="131" t="s">
        <v>1</v>
      </c>
      <c r="CM106" s="131" t="s">
        <v>86</v>
      </c>
    </row>
    <row r="107" s="7" customFormat="1" ht="16.5" customHeight="1">
      <c r="A107" s="119" t="s">
        <v>80</v>
      </c>
      <c r="B107" s="120"/>
      <c r="C107" s="121"/>
      <c r="D107" s="122" t="s">
        <v>120</v>
      </c>
      <c r="E107" s="122"/>
      <c r="F107" s="122"/>
      <c r="G107" s="122"/>
      <c r="H107" s="122"/>
      <c r="I107" s="123"/>
      <c r="J107" s="122" t="s">
        <v>121</v>
      </c>
      <c r="K107" s="122"/>
      <c r="L107" s="122"/>
      <c r="M107" s="122"/>
      <c r="N107" s="122"/>
      <c r="O107" s="122"/>
      <c r="P107" s="122"/>
      <c r="Q107" s="122"/>
      <c r="R107" s="122"/>
      <c r="S107" s="122"/>
      <c r="T107" s="122"/>
      <c r="U107" s="122"/>
      <c r="V107" s="122"/>
      <c r="W107" s="122"/>
      <c r="X107" s="122"/>
      <c r="Y107" s="122"/>
      <c r="Z107" s="122"/>
      <c r="AA107" s="122"/>
      <c r="AB107" s="122"/>
      <c r="AC107" s="122"/>
      <c r="AD107" s="122"/>
      <c r="AE107" s="122"/>
      <c r="AF107" s="122"/>
      <c r="AG107" s="124">
        <f>'013 - Kamerový systém (CCTV)'!J30</f>
        <v>0</v>
      </c>
      <c r="AH107" s="123"/>
      <c r="AI107" s="123"/>
      <c r="AJ107" s="123"/>
      <c r="AK107" s="123"/>
      <c r="AL107" s="123"/>
      <c r="AM107" s="123"/>
      <c r="AN107" s="124">
        <f>SUM(AG107,AT107)</f>
        <v>0</v>
      </c>
      <c r="AO107" s="123"/>
      <c r="AP107" s="123"/>
      <c r="AQ107" s="125" t="s">
        <v>83</v>
      </c>
      <c r="AR107" s="126"/>
      <c r="AS107" s="127">
        <v>0</v>
      </c>
      <c r="AT107" s="128">
        <f>ROUND(SUM(AV107:AW107),2)</f>
        <v>0</v>
      </c>
      <c r="AU107" s="129">
        <f>'013 - Kamerový systém (CCTV)'!P118</f>
        <v>0</v>
      </c>
      <c r="AV107" s="128">
        <f>'013 - Kamerový systém (CCTV)'!J33</f>
        <v>0</v>
      </c>
      <c r="AW107" s="128">
        <f>'013 - Kamerový systém (CCTV)'!J34</f>
        <v>0</v>
      </c>
      <c r="AX107" s="128">
        <f>'013 - Kamerový systém (CCTV)'!J35</f>
        <v>0</v>
      </c>
      <c r="AY107" s="128">
        <f>'013 - Kamerový systém (CCTV)'!J36</f>
        <v>0</v>
      </c>
      <c r="AZ107" s="128">
        <f>'013 - Kamerový systém (CCTV)'!F33</f>
        <v>0</v>
      </c>
      <c r="BA107" s="128">
        <f>'013 - Kamerový systém (CCTV)'!F34</f>
        <v>0</v>
      </c>
      <c r="BB107" s="128">
        <f>'013 - Kamerový systém (CCTV)'!F35</f>
        <v>0</v>
      </c>
      <c r="BC107" s="128">
        <f>'013 - Kamerový systém (CCTV)'!F36</f>
        <v>0</v>
      </c>
      <c r="BD107" s="130">
        <f>'013 - Kamerový systém (CCTV)'!F37</f>
        <v>0</v>
      </c>
      <c r="BE107" s="7"/>
      <c r="BT107" s="131" t="s">
        <v>84</v>
      </c>
      <c r="BV107" s="131" t="s">
        <v>78</v>
      </c>
      <c r="BW107" s="131" t="s">
        <v>122</v>
      </c>
      <c r="BX107" s="131" t="s">
        <v>5</v>
      </c>
      <c r="CL107" s="131" t="s">
        <v>1</v>
      </c>
      <c r="CM107" s="131" t="s">
        <v>86</v>
      </c>
    </row>
    <row r="108" s="7" customFormat="1" ht="16.5" customHeight="1">
      <c r="A108" s="119" t="s">
        <v>80</v>
      </c>
      <c r="B108" s="120"/>
      <c r="C108" s="121"/>
      <c r="D108" s="122" t="s">
        <v>123</v>
      </c>
      <c r="E108" s="122"/>
      <c r="F108" s="122"/>
      <c r="G108" s="122"/>
      <c r="H108" s="122"/>
      <c r="I108" s="123"/>
      <c r="J108" s="122" t="s">
        <v>124</v>
      </c>
      <c r="K108" s="122"/>
      <c r="L108" s="122"/>
      <c r="M108" s="122"/>
      <c r="N108" s="122"/>
      <c r="O108" s="122"/>
      <c r="P108" s="122"/>
      <c r="Q108" s="122"/>
      <c r="R108" s="122"/>
      <c r="S108" s="122"/>
      <c r="T108" s="122"/>
      <c r="U108" s="122"/>
      <c r="V108" s="122"/>
      <c r="W108" s="122"/>
      <c r="X108" s="122"/>
      <c r="Y108" s="122"/>
      <c r="Z108" s="122"/>
      <c r="AA108" s="122"/>
      <c r="AB108" s="122"/>
      <c r="AC108" s="122"/>
      <c r="AD108" s="122"/>
      <c r="AE108" s="122"/>
      <c r="AF108" s="122"/>
      <c r="AG108" s="124">
        <f>'014 - Domovní video telefon'!J30</f>
        <v>0</v>
      </c>
      <c r="AH108" s="123"/>
      <c r="AI108" s="123"/>
      <c r="AJ108" s="123"/>
      <c r="AK108" s="123"/>
      <c r="AL108" s="123"/>
      <c r="AM108" s="123"/>
      <c r="AN108" s="124">
        <f>SUM(AG108,AT108)</f>
        <v>0</v>
      </c>
      <c r="AO108" s="123"/>
      <c r="AP108" s="123"/>
      <c r="AQ108" s="125" t="s">
        <v>83</v>
      </c>
      <c r="AR108" s="126"/>
      <c r="AS108" s="127">
        <v>0</v>
      </c>
      <c r="AT108" s="128">
        <f>ROUND(SUM(AV108:AW108),2)</f>
        <v>0</v>
      </c>
      <c r="AU108" s="129">
        <f>'014 - Domovní video telefon'!P118</f>
        <v>0</v>
      </c>
      <c r="AV108" s="128">
        <f>'014 - Domovní video telefon'!J33</f>
        <v>0</v>
      </c>
      <c r="AW108" s="128">
        <f>'014 - Domovní video telefon'!J34</f>
        <v>0</v>
      </c>
      <c r="AX108" s="128">
        <f>'014 - Domovní video telefon'!J35</f>
        <v>0</v>
      </c>
      <c r="AY108" s="128">
        <f>'014 - Domovní video telefon'!J36</f>
        <v>0</v>
      </c>
      <c r="AZ108" s="128">
        <f>'014 - Domovní video telefon'!F33</f>
        <v>0</v>
      </c>
      <c r="BA108" s="128">
        <f>'014 - Domovní video telefon'!F34</f>
        <v>0</v>
      </c>
      <c r="BB108" s="128">
        <f>'014 - Domovní video telefon'!F35</f>
        <v>0</v>
      </c>
      <c r="BC108" s="128">
        <f>'014 - Domovní video telefon'!F36</f>
        <v>0</v>
      </c>
      <c r="BD108" s="130">
        <f>'014 - Domovní video telefon'!F37</f>
        <v>0</v>
      </c>
      <c r="BE108" s="7"/>
      <c r="BT108" s="131" t="s">
        <v>84</v>
      </c>
      <c r="BV108" s="131" t="s">
        <v>78</v>
      </c>
      <c r="BW108" s="131" t="s">
        <v>125</v>
      </c>
      <c r="BX108" s="131" t="s">
        <v>5</v>
      </c>
      <c r="CL108" s="131" t="s">
        <v>1</v>
      </c>
      <c r="CM108" s="131" t="s">
        <v>86</v>
      </c>
    </row>
    <row r="109" s="7" customFormat="1" ht="16.5" customHeight="1">
      <c r="A109" s="119" t="s">
        <v>80</v>
      </c>
      <c r="B109" s="120"/>
      <c r="C109" s="121"/>
      <c r="D109" s="122" t="s">
        <v>126</v>
      </c>
      <c r="E109" s="122"/>
      <c r="F109" s="122"/>
      <c r="G109" s="122"/>
      <c r="H109" s="122"/>
      <c r="I109" s="123"/>
      <c r="J109" s="122" t="s">
        <v>127</v>
      </c>
      <c r="K109" s="122"/>
      <c r="L109" s="122"/>
      <c r="M109" s="122"/>
      <c r="N109" s="122"/>
      <c r="O109" s="122"/>
      <c r="P109" s="122"/>
      <c r="Q109" s="122"/>
      <c r="R109" s="122"/>
      <c r="S109" s="122"/>
      <c r="T109" s="122"/>
      <c r="U109" s="122"/>
      <c r="V109" s="122"/>
      <c r="W109" s="122"/>
      <c r="X109" s="122"/>
      <c r="Y109" s="122"/>
      <c r="Z109" s="122"/>
      <c r="AA109" s="122"/>
      <c r="AB109" s="122"/>
      <c r="AC109" s="122"/>
      <c r="AD109" s="122"/>
      <c r="AE109" s="122"/>
      <c r="AF109" s="122"/>
      <c r="AG109" s="124">
        <f>'015 - Hrubé rozvody'!J30</f>
        <v>0</v>
      </c>
      <c r="AH109" s="123"/>
      <c r="AI109" s="123"/>
      <c r="AJ109" s="123"/>
      <c r="AK109" s="123"/>
      <c r="AL109" s="123"/>
      <c r="AM109" s="123"/>
      <c r="AN109" s="124">
        <f>SUM(AG109,AT109)</f>
        <v>0</v>
      </c>
      <c r="AO109" s="123"/>
      <c r="AP109" s="123"/>
      <c r="AQ109" s="125" t="s">
        <v>83</v>
      </c>
      <c r="AR109" s="126"/>
      <c r="AS109" s="127">
        <v>0</v>
      </c>
      <c r="AT109" s="128">
        <f>ROUND(SUM(AV109:AW109),2)</f>
        <v>0</v>
      </c>
      <c r="AU109" s="129">
        <f>'015 - Hrubé rozvody'!P118</f>
        <v>0</v>
      </c>
      <c r="AV109" s="128">
        <f>'015 - Hrubé rozvody'!J33</f>
        <v>0</v>
      </c>
      <c r="AW109" s="128">
        <f>'015 - Hrubé rozvody'!J34</f>
        <v>0</v>
      </c>
      <c r="AX109" s="128">
        <f>'015 - Hrubé rozvody'!J35</f>
        <v>0</v>
      </c>
      <c r="AY109" s="128">
        <f>'015 - Hrubé rozvody'!J36</f>
        <v>0</v>
      </c>
      <c r="AZ109" s="128">
        <f>'015 - Hrubé rozvody'!F33</f>
        <v>0</v>
      </c>
      <c r="BA109" s="128">
        <f>'015 - Hrubé rozvody'!F34</f>
        <v>0</v>
      </c>
      <c r="BB109" s="128">
        <f>'015 - Hrubé rozvody'!F35</f>
        <v>0</v>
      </c>
      <c r="BC109" s="128">
        <f>'015 - Hrubé rozvody'!F36</f>
        <v>0</v>
      </c>
      <c r="BD109" s="130">
        <f>'015 - Hrubé rozvody'!F37</f>
        <v>0</v>
      </c>
      <c r="BE109" s="7"/>
      <c r="BT109" s="131" t="s">
        <v>84</v>
      </c>
      <c r="BV109" s="131" t="s">
        <v>78</v>
      </c>
      <c r="BW109" s="131" t="s">
        <v>128</v>
      </c>
      <c r="BX109" s="131" t="s">
        <v>5</v>
      </c>
      <c r="CL109" s="131" t="s">
        <v>1</v>
      </c>
      <c r="CM109" s="131" t="s">
        <v>86</v>
      </c>
    </row>
    <row r="110" s="7" customFormat="1" ht="16.5" customHeight="1">
      <c r="A110" s="119" t="s">
        <v>80</v>
      </c>
      <c r="B110" s="120"/>
      <c r="C110" s="121"/>
      <c r="D110" s="122" t="s">
        <v>129</v>
      </c>
      <c r="E110" s="122"/>
      <c r="F110" s="122"/>
      <c r="G110" s="122"/>
      <c r="H110" s="122"/>
      <c r="I110" s="123"/>
      <c r="J110" s="122" t="s">
        <v>130</v>
      </c>
      <c r="K110" s="122"/>
      <c r="L110" s="122"/>
      <c r="M110" s="122"/>
      <c r="N110" s="122"/>
      <c r="O110" s="122"/>
      <c r="P110" s="122"/>
      <c r="Q110" s="122"/>
      <c r="R110" s="122"/>
      <c r="S110" s="122"/>
      <c r="T110" s="122"/>
      <c r="U110" s="122"/>
      <c r="V110" s="122"/>
      <c r="W110" s="122"/>
      <c r="X110" s="122"/>
      <c r="Y110" s="122"/>
      <c r="Z110" s="122"/>
      <c r="AA110" s="122"/>
      <c r="AB110" s="122"/>
      <c r="AC110" s="122"/>
      <c r="AD110" s="122"/>
      <c r="AE110" s="122"/>
      <c r="AF110" s="122"/>
      <c r="AG110" s="124">
        <f>'016 - Napjení klimatizace...'!J30</f>
        <v>0</v>
      </c>
      <c r="AH110" s="123"/>
      <c r="AI110" s="123"/>
      <c r="AJ110" s="123"/>
      <c r="AK110" s="123"/>
      <c r="AL110" s="123"/>
      <c r="AM110" s="123"/>
      <c r="AN110" s="124">
        <f>SUM(AG110,AT110)</f>
        <v>0</v>
      </c>
      <c r="AO110" s="123"/>
      <c r="AP110" s="123"/>
      <c r="AQ110" s="125" t="s">
        <v>83</v>
      </c>
      <c r="AR110" s="126"/>
      <c r="AS110" s="127">
        <v>0</v>
      </c>
      <c r="AT110" s="128">
        <f>ROUND(SUM(AV110:AW110),2)</f>
        <v>0</v>
      </c>
      <c r="AU110" s="129">
        <f>'016 - Napjení klimatizace...'!P122</f>
        <v>0</v>
      </c>
      <c r="AV110" s="128">
        <f>'016 - Napjení klimatizace...'!J33</f>
        <v>0</v>
      </c>
      <c r="AW110" s="128">
        <f>'016 - Napjení klimatizace...'!J34</f>
        <v>0</v>
      </c>
      <c r="AX110" s="128">
        <f>'016 - Napjení klimatizace...'!J35</f>
        <v>0</v>
      </c>
      <c r="AY110" s="128">
        <f>'016 - Napjení klimatizace...'!J36</f>
        <v>0</v>
      </c>
      <c r="AZ110" s="128">
        <f>'016 - Napjení klimatizace...'!F33</f>
        <v>0</v>
      </c>
      <c r="BA110" s="128">
        <f>'016 - Napjení klimatizace...'!F34</f>
        <v>0</v>
      </c>
      <c r="BB110" s="128">
        <f>'016 - Napjení klimatizace...'!F35</f>
        <v>0</v>
      </c>
      <c r="BC110" s="128">
        <f>'016 - Napjení klimatizace...'!F36</f>
        <v>0</v>
      </c>
      <c r="BD110" s="130">
        <f>'016 - Napjení klimatizace...'!F37</f>
        <v>0</v>
      </c>
      <c r="BE110" s="7"/>
      <c r="BT110" s="131" t="s">
        <v>84</v>
      </c>
      <c r="BV110" s="131" t="s">
        <v>78</v>
      </c>
      <c r="BW110" s="131" t="s">
        <v>131</v>
      </c>
      <c r="BX110" s="131" t="s">
        <v>5</v>
      </c>
      <c r="CL110" s="131" t="s">
        <v>1</v>
      </c>
      <c r="CM110" s="131" t="s">
        <v>86</v>
      </c>
    </row>
    <row r="111" s="7" customFormat="1" ht="16.5" customHeight="1">
      <c r="A111" s="119" t="s">
        <v>80</v>
      </c>
      <c r="B111" s="120"/>
      <c r="C111" s="121"/>
      <c r="D111" s="122" t="s">
        <v>132</v>
      </c>
      <c r="E111" s="122"/>
      <c r="F111" s="122"/>
      <c r="G111" s="122"/>
      <c r="H111" s="122"/>
      <c r="I111" s="123"/>
      <c r="J111" s="122" t="s">
        <v>133</v>
      </c>
      <c r="K111" s="122"/>
      <c r="L111" s="122"/>
      <c r="M111" s="122"/>
      <c r="N111" s="122"/>
      <c r="O111" s="122"/>
      <c r="P111" s="122"/>
      <c r="Q111" s="122"/>
      <c r="R111" s="122"/>
      <c r="S111" s="122"/>
      <c r="T111" s="122"/>
      <c r="U111" s="122"/>
      <c r="V111" s="122"/>
      <c r="W111" s="122"/>
      <c r="X111" s="122"/>
      <c r="Y111" s="122"/>
      <c r="Z111" s="122"/>
      <c r="AA111" s="122"/>
      <c r="AB111" s="122"/>
      <c r="AC111" s="122"/>
      <c r="AD111" s="122"/>
      <c r="AE111" s="122"/>
      <c r="AF111" s="122"/>
      <c r="AG111" s="124">
        <f>'017 - Napojení klimatizac...'!J30</f>
        <v>0</v>
      </c>
      <c r="AH111" s="123"/>
      <c r="AI111" s="123"/>
      <c r="AJ111" s="123"/>
      <c r="AK111" s="123"/>
      <c r="AL111" s="123"/>
      <c r="AM111" s="123"/>
      <c r="AN111" s="124">
        <f>SUM(AG111,AT111)</f>
        <v>0</v>
      </c>
      <c r="AO111" s="123"/>
      <c r="AP111" s="123"/>
      <c r="AQ111" s="125" t="s">
        <v>83</v>
      </c>
      <c r="AR111" s="126"/>
      <c r="AS111" s="127">
        <v>0</v>
      </c>
      <c r="AT111" s="128">
        <f>ROUND(SUM(AV111:AW111),2)</f>
        <v>0</v>
      </c>
      <c r="AU111" s="129">
        <f>'017 - Napojení klimatizac...'!P122</f>
        <v>0</v>
      </c>
      <c r="AV111" s="128">
        <f>'017 - Napojení klimatizac...'!J33</f>
        <v>0</v>
      </c>
      <c r="AW111" s="128">
        <f>'017 - Napojení klimatizac...'!J34</f>
        <v>0</v>
      </c>
      <c r="AX111" s="128">
        <f>'017 - Napojení klimatizac...'!J35</f>
        <v>0</v>
      </c>
      <c r="AY111" s="128">
        <f>'017 - Napojení klimatizac...'!J36</f>
        <v>0</v>
      </c>
      <c r="AZ111" s="128">
        <f>'017 - Napojení klimatizac...'!F33</f>
        <v>0</v>
      </c>
      <c r="BA111" s="128">
        <f>'017 - Napojení klimatizac...'!F34</f>
        <v>0</v>
      </c>
      <c r="BB111" s="128">
        <f>'017 - Napojení klimatizac...'!F35</f>
        <v>0</v>
      </c>
      <c r="BC111" s="128">
        <f>'017 - Napojení klimatizac...'!F36</f>
        <v>0</v>
      </c>
      <c r="BD111" s="130">
        <f>'017 - Napojení klimatizac...'!F37</f>
        <v>0</v>
      </c>
      <c r="BE111" s="7"/>
      <c r="BT111" s="131" t="s">
        <v>84</v>
      </c>
      <c r="BV111" s="131" t="s">
        <v>78</v>
      </c>
      <c r="BW111" s="131" t="s">
        <v>134</v>
      </c>
      <c r="BX111" s="131" t="s">
        <v>5</v>
      </c>
      <c r="CL111" s="131" t="s">
        <v>1</v>
      </c>
      <c r="CM111" s="131" t="s">
        <v>86</v>
      </c>
    </row>
    <row r="112" s="7" customFormat="1" ht="16.5" customHeight="1">
      <c r="A112" s="119" t="s">
        <v>80</v>
      </c>
      <c r="B112" s="120"/>
      <c r="C112" s="121"/>
      <c r="D112" s="122" t="s">
        <v>135</v>
      </c>
      <c r="E112" s="122"/>
      <c r="F112" s="122"/>
      <c r="G112" s="122"/>
      <c r="H112" s="122"/>
      <c r="I112" s="123"/>
      <c r="J112" s="122" t="s">
        <v>136</v>
      </c>
      <c r="K112" s="122"/>
      <c r="L112" s="122"/>
      <c r="M112" s="122"/>
      <c r="N112" s="122"/>
      <c r="O112" s="122"/>
      <c r="P112" s="122"/>
      <c r="Q112" s="122"/>
      <c r="R112" s="122"/>
      <c r="S112" s="122"/>
      <c r="T112" s="122"/>
      <c r="U112" s="122"/>
      <c r="V112" s="122"/>
      <c r="W112" s="122"/>
      <c r="X112" s="122"/>
      <c r="Y112" s="122"/>
      <c r="Z112" s="122"/>
      <c r="AA112" s="122"/>
      <c r="AB112" s="122"/>
      <c r="AC112" s="122"/>
      <c r="AD112" s="122"/>
      <c r="AE112" s="122"/>
      <c r="AF112" s="122"/>
      <c r="AG112" s="124">
        <f>'018 - Zdravotechnika I. e...'!J30</f>
        <v>0</v>
      </c>
      <c r="AH112" s="123"/>
      <c r="AI112" s="123"/>
      <c r="AJ112" s="123"/>
      <c r="AK112" s="123"/>
      <c r="AL112" s="123"/>
      <c r="AM112" s="123"/>
      <c r="AN112" s="124">
        <f>SUM(AG112,AT112)</f>
        <v>0</v>
      </c>
      <c r="AO112" s="123"/>
      <c r="AP112" s="123"/>
      <c r="AQ112" s="125" t="s">
        <v>83</v>
      </c>
      <c r="AR112" s="126"/>
      <c r="AS112" s="127">
        <v>0</v>
      </c>
      <c r="AT112" s="128">
        <f>ROUND(SUM(AV112:AW112),2)</f>
        <v>0</v>
      </c>
      <c r="AU112" s="129">
        <f>'018 - Zdravotechnika I. e...'!P124</f>
        <v>0</v>
      </c>
      <c r="AV112" s="128">
        <f>'018 - Zdravotechnika I. e...'!J33</f>
        <v>0</v>
      </c>
      <c r="AW112" s="128">
        <f>'018 - Zdravotechnika I. e...'!J34</f>
        <v>0</v>
      </c>
      <c r="AX112" s="128">
        <f>'018 - Zdravotechnika I. e...'!J35</f>
        <v>0</v>
      </c>
      <c r="AY112" s="128">
        <f>'018 - Zdravotechnika I. e...'!J36</f>
        <v>0</v>
      </c>
      <c r="AZ112" s="128">
        <f>'018 - Zdravotechnika I. e...'!F33</f>
        <v>0</v>
      </c>
      <c r="BA112" s="128">
        <f>'018 - Zdravotechnika I. e...'!F34</f>
        <v>0</v>
      </c>
      <c r="BB112" s="128">
        <f>'018 - Zdravotechnika I. e...'!F35</f>
        <v>0</v>
      </c>
      <c r="BC112" s="128">
        <f>'018 - Zdravotechnika I. e...'!F36</f>
        <v>0</v>
      </c>
      <c r="BD112" s="130">
        <f>'018 - Zdravotechnika I. e...'!F37</f>
        <v>0</v>
      </c>
      <c r="BE112" s="7"/>
      <c r="BT112" s="131" t="s">
        <v>84</v>
      </c>
      <c r="BV112" s="131" t="s">
        <v>78</v>
      </c>
      <c r="BW112" s="131" t="s">
        <v>137</v>
      </c>
      <c r="BX112" s="131" t="s">
        <v>5</v>
      </c>
      <c r="CL112" s="131" t="s">
        <v>1</v>
      </c>
      <c r="CM112" s="131" t="s">
        <v>86</v>
      </c>
    </row>
    <row r="113" s="7" customFormat="1" ht="16.5" customHeight="1">
      <c r="A113" s="119" t="s">
        <v>80</v>
      </c>
      <c r="B113" s="120"/>
      <c r="C113" s="121"/>
      <c r="D113" s="122" t="s">
        <v>138</v>
      </c>
      <c r="E113" s="122"/>
      <c r="F113" s="122"/>
      <c r="G113" s="122"/>
      <c r="H113" s="122"/>
      <c r="I113" s="123"/>
      <c r="J113" s="122" t="s">
        <v>139</v>
      </c>
      <c r="K113" s="122"/>
      <c r="L113" s="122"/>
      <c r="M113" s="122"/>
      <c r="N113" s="122"/>
      <c r="O113" s="122"/>
      <c r="P113" s="122"/>
      <c r="Q113" s="122"/>
      <c r="R113" s="122"/>
      <c r="S113" s="122"/>
      <c r="T113" s="122"/>
      <c r="U113" s="122"/>
      <c r="V113" s="122"/>
      <c r="W113" s="122"/>
      <c r="X113" s="122"/>
      <c r="Y113" s="122"/>
      <c r="Z113" s="122"/>
      <c r="AA113" s="122"/>
      <c r="AB113" s="122"/>
      <c r="AC113" s="122"/>
      <c r="AD113" s="122"/>
      <c r="AE113" s="122"/>
      <c r="AF113" s="122"/>
      <c r="AG113" s="124">
        <f>'019 - Zdravotechnika II. ...'!J30</f>
        <v>0</v>
      </c>
      <c r="AH113" s="123"/>
      <c r="AI113" s="123"/>
      <c r="AJ113" s="123"/>
      <c r="AK113" s="123"/>
      <c r="AL113" s="123"/>
      <c r="AM113" s="123"/>
      <c r="AN113" s="124">
        <f>SUM(AG113,AT113)</f>
        <v>0</v>
      </c>
      <c r="AO113" s="123"/>
      <c r="AP113" s="123"/>
      <c r="AQ113" s="125" t="s">
        <v>83</v>
      </c>
      <c r="AR113" s="126"/>
      <c r="AS113" s="127">
        <v>0</v>
      </c>
      <c r="AT113" s="128">
        <f>ROUND(SUM(AV113:AW113),2)</f>
        <v>0</v>
      </c>
      <c r="AU113" s="129">
        <f>'019 - Zdravotechnika II. ...'!P124</f>
        <v>0</v>
      </c>
      <c r="AV113" s="128">
        <f>'019 - Zdravotechnika II. ...'!J33</f>
        <v>0</v>
      </c>
      <c r="AW113" s="128">
        <f>'019 - Zdravotechnika II. ...'!J34</f>
        <v>0</v>
      </c>
      <c r="AX113" s="128">
        <f>'019 - Zdravotechnika II. ...'!J35</f>
        <v>0</v>
      </c>
      <c r="AY113" s="128">
        <f>'019 - Zdravotechnika II. ...'!J36</f>
        <v>0</v>
      </c>
      <c r="AZ113" s="128">
        <f>'019 - Zdravotechnika II. ...'!F33</f>
        <v>0</v>
      </c>
      <c r="BA113" s="128">
        <f>'019 - Zdravotechnika II. ...'!F34</f>
        <v>0</v>
      </c>
      <c r="BB113" s="128">
        <f>'019 - Zdravotechnika II. ...'!F35</f>
        <v>0</v>
      </c>
      <c r="BC113" s="128">
        <f>'019 - Zdravotechnika II. ...'!F36</f>
        <v>0</v>
      </c>
      <c r="BD113" s="130">
        <f>'019 - Zdravotechnika II. ...'!F37</f>
        <v>0</v>
      </c>
      <c r="BE113" s="7"/>
      <c r="BT113" s="131" t="s">
        <v>84</v>
      </c>
      <c r="BV113" s="131" t="s">
        <v>78</v>
      </c>
      <c r="BW113" s="131" t="s">
        <v>140</v>
      </c>
      <c r="BX113" s="131" t="s">
        <v>5</v>
      </c>
      <c r="CL113" s="131" t="s">
        <v>1</v>
      </c>
      <c r="CM113" s="131" t="s">
        <v>86</v>
      </c>
    </row>
    <row r="114" s="7" customFormat="1" ht="16.5" customHeight="1">
      <c r="A114" s="119" t="s">
        <v>80</v>
      </c>
      <c r="B114" s="120"/>
      <c r="C114" s="121"/>
      <c r="D114" s="122" t="s">
        <v>141</v>
      </c>
      <c r="E114" s="122"/>
      <c r="F114" s="122"/>
      <c r="G114" s="122"/>
      <c r="H114" s="122"/>
      <c r="I114" s="123"/>
      <c r="J114" s="122" t="s">
        <v>142</v>
      </c>
      <c r="K114" s="122"/>
      <c r="L114" s="122"/>
      <c r="M114" s="122"/>
      <c r="N114" s="122"/>
      <c r="O114" s="122"/>
      <c r="P114" s="122"/>
      <c r="Q114" s="122"/>
      <c r="R114" s="122"/>
      <c r="S114" s="122"/>
      <c r="T114" s="122"/>
      <c r="U114" s="122"/>
      <c r="V114" s="122"/>
      <c r="W114" s="122"/>
      <c r="X114" s="122"/>
      <c r="Y114" s="122"/>
      <c r="Z114" s="122"/>
      <c r="AA114" s="122"/>
      <c r="AB114" s="122"/>
      <c r="AC114" s="122"/>
      <c r="AD114" s="122"/>
      <c r="AE114" s="122"/>
      <c r="AF114" s="122"/>
      <c r="AG114" s="124">
        <f>'020 - Stavební část I. et...'!J30</f>
        <v>0</v>
      </c>
      <c r="AH114" s="123"/>
      <c r="AI114" s="123"/>
      <c r="AJ114" s="123"/>
      <c r="AK114" s="123"/>
      <c r="AL114" s="123"/>
      <c r="AM114" s="123"/>
      <c r="AN114" s="124">
        <f>SUM(AG114,AT114)</f>
        <v>0</v>
      </c>
      <c r="AO114" s="123"/>
      <c r="AP114" s="123"/>
      <c r="AQ114" s="125" t="s">
        <v>83</v>
      </c>
      <c r="AR114" s="126"/>
      <c r="AS114" s="127">
        <v>0</v>
      </c>
      <c r="AT114" s="128">
        <f>ROUND(SUM(AV114:AW114),2)</f>
        <v>0</v>
      </c>
      <c r="AU114" s="129">
        <f>'020 - Stavební část I. et...'!P126</f>
        <v>0</v>
      </c>
      <c r="AV114" s="128">
        <f>'020 - Stavební část I. et...'!J33</f>
        <v>0</v>
      </c>
      <c r="AW114" s="128">
        <f>'020 - Stavební část I. et...'!J34</f>
        <v>0</v>
      </c>
      <c r="AX114" s="128">
        <f>'020 - Stavební část I. et...'!J35</f>
        <v>0</v>
      </c>
      <c r="AY114" s="128">
        <f>'020 - Stavební část I. et...'!J36</f>
        <v>0</v>
      </c>
      <c r="AZ114" s="128">
        <f>'020 - Stavební část I. et...'!F33</f>
        <v>0</v>
      </c>
      <c r="BA114" s="128">
        <f>'020 - Stavební část I. et...'!F34</f>
        <v>0</v>
      </c>
      <c r="BB114" s="128">
        <f>'020 - Stavební část I. et...'!F35</f>
        <v>0</v>
      </c>
      <c r="BC114" s="128">
        <f>'020 - Stavební část I. et...'!F36</f>
        <v>0</v>
      </c>
      <c r="BD114" s="130">
        <f>'020 - Stavební část I. et...'!F37</f>
        <v>0</v>
      </c>
      <c r="BE114" s="7"/>
      <c r="BT114" s="131" t="s">
        <v>84</v>
      </c>
      <c r="BV114" s="131" t="s">
        <v>78</v>
      </c>
      <c r="BW114" s="131" t="s">
        <v>143</v>
      </c>
      <c r="BX114" s="131" t="s">
        <v>5</v>
      </c>
      <c r="CL114" s="131" t="s">
        <v>1</v>
      </c>
      <c r="CM114" s="131" t="s">
        <v>86</v>
      </c>
    </row>
    <row r="115" s="7" customFormat="1" ht="16.5" customHeight="1">
      <c r="A115" s="119" t="s">
        <v>80</v>
      </c>
      <c r="B115" s="120"/>
      <c r="C115" s="121"/>
      <c r="D115" s="122" t="s">
        <v>144</v>
      </c>
      <c r="E115" s="122"/>
      <c r="F115" s="122"/>
      <c r="G115" s="122"/>
      <c r="H115" s="122"/>
      <c r="I115" s="123"/>
      <c r="J115" s="122" t="s">
        <v>145</v>
      </c>
      <c r="K115" s="122"/>
      <c r="L115" s="122"/>
      <c r="M115" s="122"/>
      <c r="N115" s="122"/>
      <c r="O115" s="122"/>
      <c r="P115" s="122"/>
      <c r="Q115" s="122"/>
      <c r="R115" s="122"/>
      <c r="S115" s="122"/>
      <c r="T115" s="122"/>
      <c r="U115" s="122"/>
      <c r="V115" s="122"/>
      <c r="W115" s="122"/>
      <c r="X115" s="122"/>
      <c r="Y115" s="122"/>
      <c r="Z115" s="122"/>
      <c r="AA115" s="122"/>
      <c r="AB115" s="122"/>
      <c r="AC115" s="122"/>
      <c r="AD115" s="122"/>
      <c r="AE115" s="122"/>
      <c r="AF115" s="122"/>
      <c r="AG115" s="124">
        <f>'021 - Stavební část II. e...'!J30</f>
        <v>0</v>
      </c>
      <c r="AH115" s="123"/>
      <c r="AI115" s="123"/>
      <c r="AJ115" s="123"/>
      <c r="AK115" s="123"/>
      <c r="AL115" s="123"/>
      <c r="AM115" s="123"/>
      <c r="AN115" s="124">
        <f>SUM(AG115,AT115)</f>
        <v>0</v>
      </c>
      <c r="AO115" s="123"/>
      <c r="AP115" s="123"/>
      <c r="AQ115" s="125" t="s">
        <v>83</v>
      </c>
      <c r="AR115" s="126"/>
      <c r="AS115" s="127">
        <v>0</v>
      </c>
      <c r="AT115" s="128">
        <f>ROUND(SUM(AV115:AW115),2)</f>
        <v>0</v>
      </c>
      <c r="AU115" s="129">
        <f>'021 - Stavební část II. e...'!P126</f>
        <v>0</v>
      </c>
      <c r="AV115" s="128">
        <f>'021 - Stavební část II. e...'!J33</f>
        <v>0</v>
      </c>
      <c r="AW115" s="128">
        <f>'021 - Stavební část II. e...'!J34</f>
        <v>0</v>
      </c>
      <c r="AX115" s="128">
        <f>'021 - Stavební část II. e...'!J35</f>
        <v>0</v>
      </c>
      <c r="AY115" s="128">
        <f>'021 - Stavební část II. e...'!J36</f>
        <v>0</v>
      </c>
      <c r="AZ115" s="128">
        <f>'021 - Stavební část II. e...'!F33</f>
        <v>0</v>
      </c>
      <c r="BA115" s="128">
        <f>'021 - Stavební část II. e...'!F34</f>
        <v>0</v>
      </c>
      <c r="BB115" s="128">
        <f>'021 - Stavební část II. e...'!F35</f>
        <v>0</v>
      </c>
      <c r="BC115" s="128">
        <f>'021 - Stavební část II. e...'!F36</f>
        <v>0</v>
      </c>
      <c r="BD115" s="130">
        <f>'021 - Stavební část II. e...'!F37</f>
        <v>0</v>
      </c>
      <c r="BE115" s="7"/>
      <c r="BT115" s="131" t="s">
        <v>84</v>
      </c>
      <c r="BV115" s="131" t="s">
        <v>78</v>
      </c>
      <c r="BW115" s="131" t="s">
        <v>146</v>
      </c>
      <c r="BX115" s="131" t="s">
        <v>5</v>
      </c>
      <c r="CL115" s="131" t="s">
        <v>1</v>
      </c>
      <c r="CM115" s="131" t="s">
        <v>86</v>
      </c>
    </row>
    <row r="116" s="7" customFormat="1" ht="16.5" customHeight="1">
      <c r="A116" s="119" t="s">
        <v>80</v>
      </c>
      <c r="B116" s="120"/>
      <c r="C116" s="121"/>
      <c r="D116" s="122" t="s">
        <v>147</v>
      </c>
      <c r="E116" s="122"/>
      <c r="F116" s="122"/>
      <c r="G116" s="122"/>
      <c r="H116" s="122"/>
      <c r="I116" s="123"/>
      <c r="J116" s="122" t="s">
        <v>148</v>
      </c>
      <c r="K116" s="122"/>
      <c r="L116" s="122"/>
      <c r="M116" s="122"/>
      <c r="N116" s="122"/>
      <c r="O116" s="122"/>
      <c r="P116" s="122"/>
      <c r="Q116" s="122"/>
      <c r="R116" s="122"/>
      <c r="S116" s="122"/>
      <c r="T116" s="122"/>
      <c r="U116" s="122"/>
      <c r="V116" s="122"/>
      <c r="W116" s="122"/>
      <c r="X116" s="122"/>
      <c r="Y116" s="122"/>
      <c r="Z116" s="122"/>
      <c r="AA116" s="122"/>
      <c r="AB116" s="122"/>
      <c r="AC116" s="122"/>
      <c r="AD116" s="122"/>
      <c r="AE116" s="122"/>
      <c r="AF116" s="122"/>
      <c r="AG116" s="124">
        <f>'022 - Ostatní a vedlejší ...'!J30</f>
        <v>0</v>
      </c>
      <c r="AH116" s="123"/>
      <c r="AI116" s="123"/>
      <c r="AJ116" s="123"/>
      <c r="AK116" s="123"/>
      <c r="AL116" s="123"/>
      <c r="AM116" s="123"/>
      <c r="AN116" s="124">
        <f>SUM(AG116,AT116)</f>
        <v>0</v>
      </c>
      <c r="AO116" s="123"/>
      <c r="AP116" s="123"/>
      <c r="AQ116" s="125" t="s">
        <v>83</v>
      </c>
      <c r="AR116" s="126"/>
      <c r="AS116" s="132">
        <v>0</v>
      </c>
      <c r="AT116" s="133">
        <f>ROUND(SUM(AV116:AW116),2)</f>
        <v>0</v>
      </c>
      <c r="AU116" s="134">
        <f>'022 - Ostatní a vedlejší ...'!P122</f>
        <v>0</v>
      </c>
      <c r="AV116" s="133">
        <f>'022 - Ostatní a vedlejší ...'!J33</f>
        <v>0</v>
      </c>
      <c r="AW116" s="133">
        <f>'022 - Ostatní a vedlejší ...'!J34</f>
        <v>0</v>
      </c>
      <c r="AX116" s="133">
        <f>'022 - Ostatní a vedlejší ...'!J35</f>
        <v>0</v>
      </c>
      <c r="AY116" s="133">
        <f>'022 - Ostatní a vedlejší ...'!J36</f>
        <v>0</v>
      </c>
      <c r="AZ116" s="133">
        <f>'022 - Ostatní a vedlejší ...'!F33</f>
        <v>0</v>
      </c>
      <c r="BA116" s="133">
        <f>'022 - Ostatní a vedlejší ...'!F34</f>
        <v>0</v>
      </c>
      <c r="BB116" s="133">
        <f>'022 - Ostatní a vedlejší ...'!F35</f>
        <v>0</v>
      </c>
      <c r="BC116" s="133">
        <f>'022 - Ostatní a vedlejší ...'!F36</f>
        <v>0</v>
      </c>
      <c r="BD116" s="135">
        <f>'022 - Ostatní a vedlejší ...'!F37</f>
        <v>0</v>
      </c>
      <c r="BE116" s="7"/>
      <c r="BT116" s="131" t="s">
        <v>84</v>
      </c>
      <c r="BV116" s="131" t="s">
        <v>78</v>
      </c>
      <c r="BW116" s="131" t="s">
        <v>149</v>
      </c>
      <c r="BX116" s="131" t="s">
        <v>5</v>
      </c>
      <c r="CL116" s="131" t="s">
        <v>1</v>
      </c>
      <c r="CM116" s="131" t="s">
        <v>86</v>
      </c>
    </row>
    <row r="117" s="2" customFormat="1" ht="30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4"/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/>
      <c r="BD117" s="38"/>
      <c r="BE117" s="38"/>
    </row>
    <row r="118" s="2" customFormat="1" ht="6.96" customHeight="1">
      <c r="A118" s="38"/>
      <c r="B118" s="66"/>
      <c r="C118" s="67"/>
      <c r="D118" s="67"/>
      <c r="E118" s="67"/>
      <c r="F118" s="67"/>
      <c r="G118" s="67"/>
      <c r="H118" s="67"/>
      <c r="I118" s="67"/>
      <c r="J118" s="67"/>
      <c r="K118" s="67"/>
      <c r="L118" s="67"/>
      <c r="M118" s="67"/>
      <c r="N118" s="67"/>
      <c r="O118" s="67"/>
      <c r="P118" s="67"/>
      <c r="Q118" s="67"/>
      <c r="R118" s="67"/>
      <c r="S118" s="67"/>
      <c r="T118" s="67"/>
      <c r="U118" s="67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  <c r="AL118" s="67"/>
      <c r="AM118" s="67"/>
      <c r="AN118" s="67"/>
      <c r="AO118" s="67"/>
      <c r="AP118" s="67"/>
      <c r="AQ118" s="67"/>
      <c r="AR118" s="44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</row>
  </sheetData>
  <sheetProtection sheet="1" formatColumns="0" formatRows="0" objects="1" scenarios="1" spinCount="100000" saltValue="4wPK0TBOPGs9PwjiJ60Ol1QmZRTz+8J7rRTFTuwW1iaE4l7DpmnnaIv7p3vA4VM07NrNx3y8p749PiW/RtUbdQ==" hashValue="V6LjWPfynZMwhvkXuvr3cBFKv8Sywq4T5vhTAOsiMe6iCSEoFFD/SytnRhO8AXojJqNY8MLLjIvhx+SAGAbX/g==" algorithmName="SHA-512" password="CC35"/>
  <mergeCells count="126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J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D109:H109"/>
    <mergeCell ref="J109:AF109"/>
    <mergeCell ref="D110:H110"/>
    <mergeCell ref="J110:AF110"/>
    <mergeCell ref="D111:H111"/>
    <mergeCell ref="J111:AF111"/>
    <mergeCell ref="D112:H112"/>
    <mergeCell ref="J112:AF112"/>
    <mergeCell ref="D113:H113"/>
    <mergeCell ref="J113:AF113"/>
    <mergeCell ref="D114:H114"/>
    <mergeCell ref="J114:AF114"/>
    <mergeCell ref="D115:H115"/>
    <mergeCell ref="J115:AF115"/>
    <mergeCell ref="D116:H116"/>
    <mergeCell ref="J116:AF116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M87:AN87"/>
    <mergeCell ref="AR2:BE2"/>
    <mergeCell ref="AM89:AP89"/>
    <mergeCell ref="AS89:AT91"/>
    <mergeCell ref="AM90:AP90"/>
    <mergeCell ref="AG92:AM92"/>
    <mergeCell ref="AN92:AP92"/>
    <mergeCell ref="AG94:AM94"/>
    <mergeCell ref="AG95:AM95"/>
    <mergeCell ref="AN95:AP95"/>
    <mergeCell ref="AG96:AM96"/>
    <mergeCell ref="AN96:AP96"/>
    <mergeCell ref="AG97:AM97"/>
    <mergeCell ref="AN97:AP97"/>
    <mergeCell ref="AG98:AM98"/>
    <mergeCell ref="AN98:AP98"/>
    <mergeCell ref="AN99:AP99"/>
    <mergeCell ref="AG99:AM99"/>
    <mergeCell ref="AN100:AP100"/>
    <mergeCell ref="AG100:AM100"/>
    <mergeCell ref="AN101:AP101"/>
    <mergeCell ref="AG101:AM101"/>
    <mergeCell ref="AN94:AP94"/>
    <mergeCell ref="AG102:AM102"/>
    <mergeCell ref="AN102:AP102"/>
    <mergeCell ref="AG103:AM103"/>
    <mergeCell ref="AN103:AP103"/>
    <mergeCell ref="AG104:AM104"/>
    <mergeCell ref="AN104:AP104"/>
    <mergeCell ref="AG105:AM105"/>
    <mergeCell ref="AN105:AP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N112:AP112"/>
    <mergeCell ref="AG112:AM112"/>
    <mergeCell ref="AG113:AM113"/>
    <mergeCell ref="AN113:AP113"/>
    <mergeCell ref="AG114:AM114"/>
    <mergeCell ref="AN114:AP114"/>
    <mergeCell ref="AG115:AM115"/>
    <mergeCell ref="AN115:AP115"/>
    <mergeCell ref="AN116:AP116"/>
    <mergeCell ref="AG116:AM116"/>
  </mergeCells>
  <hyperlinks>
    <hyperlink ref="A95" location="'001 - Klimatizace 1. etap...'!C2" display="/"/>
    <hyperlink ref="A96" location="'002 - Klimatizace 1. etap...'!C2" display="/"/>
    <hyperlink ref="A97" location="'003 - Klimatizace 1. etap...'!C2" display="/"/>
    <hyperlink ref="A98" location="'004 - Klimatizace 1. etap...'!C2" display="/"/>
    <hyperlink ref="A99" location="'005 - Ostatní a vedlejší ...'!C2" display="/"/>
    <hyperlink ref="A100" location="'006 - Klimatizace 2. etap...'!C2" display="/"/>
    <hyperlink ref="A101" location="'007 - Klimatizace 2. etap...'!C2" display="/"/>
    <hyperlink ref="A102" location="'008 - Klimatizace 2. etap...'!C2" display="/"/>
    <hyperlink ref="A103" location="'009 - Ostatní a vedlejší ...'!C2" display="/"/>
    <hyperlink ref="A104" location="'010 - Strukturovaná kabeláž'!C2" display="/"/>
    <hyperlink ref="A105" location="'011 - EZS'!C2" display="/"/>
    <hyperlink ref="A106" location="'012 - EPS'!C2" display="/"/>
    <hyperlink ref="A107" location="'013 - Kamerový systém (CCTV)'!C2" display="/"/>
    <hyperlink ref="A108" location="'014 - Domovní video telefon'!C2" display="/"/>
    <hyperlink ref="A109" location="'015 - Hrubé rozvody'!C2" display="/"/>
    <hyperlink ref="A110" location="'016 - Napjení klimatizace...'!C2" display="/"/>
    <hyperlink ref="A111" location="'017 - Napojení klimatizac...'!C2" display="/"/>
    <hyperlink ref="A112" location="'018 - Zdravotechnika I. e...'!C2" display="/"/>
    <hyperlink ref="A113" location="'019 - Zdravotechnika II. ...'!C2" display="/"/>
    <hyperlink ref="A114" location="'020 - Stavební část I. et...'!C2" display="/"/>
    <hyperlink ref="A115" location="'021 - Stavební část II. e...'!C2" display="/"/>
    <hyperlink ref="A116" location="'022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278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ROUND((SUM(BE117:BE124)),  2)</f>
        <v>0</v>
      </c>
      <c r="G33" s="38"/>
      <c r="H33" s="38"/>
      <c r="I33" s="155">
        <v>0.21</v>
      </c>
      <c r="J33" s="154">
        <f>ROUND(((SUM(BE117:BE124))*I33),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ROUND((SUM(BF117:BF124)),  2)</f>
        <v>0</v>
      </c>
      <c r="G34" s="38"/>
      <c r="H34" s="38"/>
      <c r="I34" s="155">
        <v>0.15</v>
      </c>
      <c r="J34" s="154">
        <f>ROUND(((SUM(BF117:BF124))*I34),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ROUND((SUM(BG117:BG124)),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ROUND((SUM(BH117:BH124)),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ROUND((SUM(BI117:BI124)),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009 - Ostatní a vedlejší náklady 2. etapa klimatizace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279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160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Klimatizace, slaboproudy - poliklinika Karviná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151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009 - Ostatní a vedlejší náklady 2. etapa klimatizace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18. 7. 2023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Statutární město Karviná</v>
      </c>
      <c r="G113" s="40"/>
      <c r="H113" s="40"/>
      <c r="I113" s="32" t="s">
        <v>30</v>
      </c>
      <c r="J113" s="36" t="str">
        <f>E21</f>
        <v>ATRIS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161</v>
      </c>
      <c r="D116" s="188" t="s">
        <v>61</v>
      </c>
      <c r="E116" s="188" t="s">
        <v>57</v>
      </c>
      <c r="F116" s="188" t="s">
        <v>58</v>
      </c>
      <c r="G116" s="188" t="s">
        <v>162</v>
      </c>
      <c r="H116" s="188" t="s">
        <v>163</v>
      </c>
      <c r="I116" s="188" t="s">
        <v>164</v>
      </c>
      <c r="J116" s="188" t="s">
        <v>156</v>
      </c>
      <c r="K116" s="189" t="s">
        <v>165</v>
      </c>
      <c r="L116" s="190"/>
      <c r="M116" s="100" t="s">
        <v>1</v>
      </c>
      <c r="N116" s="101" t="s">
        <v>40</v>
      </c>
      <c r="O116" s="101" t="s">
        <v>166</v>
      </c>
      <c r="P116" s="101" t="s">
        <v>167</v>
      </c>
      <c r="Q116" s="101" t="s">
        <v>168</v>
      </c>
      <c r="R116" s="101" t="s">
        <v>169</v>
      </c>
      <c r="S116" s="101" t="s">
        <v>170</v>
      </c>
      <c r="T116" s="102" t="s">
        <v>171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172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158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173</v>
      </c>
      <c r="F118" s="199" t="s">
        <v>280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SUM(P119:P124)</f>
        <v>0</v>
      </c>
      <c r="Q118" s="204"/>
      <c r="R118" s="205">
        <f>SUM(R119:R124)</f>
        <v>0</v>
      </c>
      <c r="S118" s="204"/>
      <c r="T118" s="206">
        <f>SUM(T119:T124)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84</v>
      </c>
      <c r="AT118" s="208" t="s">
        <v>75</v>
      </c>
      <c r="AU118" s="208" t="s">
        <v>76</v>
      </c>
      <c r="AY118" s="207" t="s">
        <v>175</v>
      </c>
      <c r="BK118" s="209">
        <f>SUM(BK119:BK124)</f>
        <v>0</v>
      </c>
    </row>
    <row r="119" s="2" customFormat="1" ht="24.15" customHeight="1">
      <c r="A119" s="38"/>
      <c r="B119" s="39"/>
      <c r="C119" s="210" t="s">
        <v>180</v>
      </c>
      <c r="D119" s="210" t="s">
        <v>176</v>
      </c>
      <c r="E119" s="211" t="s">
        <v>281</v>
      </c>
      <c r="F119" s="212" t="s">
        <v>256</v>
      </c>
      <c r="G119" s="213" t="s">
        <v>257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180</v>
      </c>
      <c r="AT119" s="221" t="s">
        <v>176</v>
      </c>
      <c r="AU119" s="221" t="s">
        <v>84</v>
      </c>
      <c r="AY119" s="17" t="s">
        <v>175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180</v>
      </c>
      <c r="BM119" s="221" t="s">
        <v>86</v>
      </c>
    </row>
    <row r="120" s="2" customFormat="1" ht="16.5" customHeight="1">
      <c r="A120" s="38"/>
      <c r="B120" s="39"/>
      <c r="C120" s="210" t="s">
        <v>190</v>
      </c>
      <c r="D120" s="210" t="s">
        <v>176</v>
      </c>
      <c r="E120" s="211" t="s">
        <v>282</v>
      </c>
      <c r="F120" s="212" t="s">
        <v>283</v>
      </c>
      <c r="G120" s="213" t="s">
        <v>257</v>
      </c>
      <c r="H120" s="214">
        <v>1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180</v>
      </c>
    </row>
    <row r="121" s="2" customFormat="1" ht="24.15" customHeight="1">
      <c r="A121" s="38"/>
      <c r="B121" s="39"/>
      <c r="C121" s="210" t="s">
        <v>186</v>
      </c>
      <c r="D121" s="210" t="s">
        <v>176</v>
      </c>
      <c r="E121" s="211" t="s">
        <v>284</v>
      </c>
      <c r="F121" s="212" t="s">
        <v>261</v>
      </c>
      <c r="G121" s="213" t="s">
        <v>257</v>
      </c>
      <c r="H121" s="214">
        <v>1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186</v>
      </c>
    </row>
    <row r="122" s="2" customFormat="1" ht="21.75" customHeight="1">
      <c r="A122" s="38"/>
      <c r="B122" s="39"/>
      <c r="C122" s="210" t="s">
        <v>197</v>
      </c>
      <c r="D122" s="210" t="s">
        <v>176</v>
      </c>
      <c r="E122" s="211" t="s">
        <v>285</v>
      </c>
      <c r="F122" s="212" t="s">
        <v>263</v>
      </c>
      <c r="G122" s="213" t="s">
        <v>257</v>
      </c>
      <c r="H122" s="214">
        <v>1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180</v>
      </c>
      <c r="AT122" s="221" t="s">
        <v>176</v>
      </c>
      <c r="AU122" s="221" t="s">
        <v>84</v>
      </c>
      <c r="AY122" s="17" t="s">
        <v>175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180</v>
      </c>
      <c r="BM122" s="221" t="s">
        <v>189</v>
      </c>
    </row>
    <row r="123" s="2" customFormat="1" ht="21.75" customHeight="1">
      <c r="A123" s="38"/>
      <c r="B123" s="39"/>
      <c r="C123" s="210" t="s">
        <v>189</v>
      </c>
      <c r="D123" s="210" t="s">
        <v>176</v>
      </c>
      <c r="E123" s="211" t="s">
        <v>286</v>
      </c>
      <c r="F123" s="212" t="s">
        <v>265</v>
      </c>
      <c r="G123" s="213" t="s">
        <v>257</v>
      </c>
      <c r="H123" s="214">
        <v>1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193</v>
      </c>
    </row>
    <row r="124" s="2" customFormat="1" ht="24.15" customHeight="1">
      <c r="A124" s="38"/>
      <c r="B124" s="39"/>
      <c r="C124" s="210" t="s">
        <v>204</v>
      </c>
      <c r="D124" s="210" t="s">
        <v>176</v>
      </c>
      <c r="E124" s="211" t="s">
        <v>287</v>
      </c>
      <c r="F124" s="212" t="s">
        <v>267</v>
      </c>
      <c r="G124" s="213" t="s">
        <v>257</v>
      </c>
      <c r="H124" s="214">
        <v>1</v>
      </c>
      <c r="I124" s="215"/>
      <c r="J124" s="216">
        <f>ROUND(I124*H124,2)</f>
        <v>0</v>
      </c>
      <c r="K124" s="212" t="s">
        <v>1</v>
      </c>
      <c r="L124" s="44"/>
      <c r="M124" s="223" t="s">
        <v>1</v>
      </c>
      <c r="N124" s="224" t="s">
        <v>41</v>
      </c>
      <c r="O124" s="225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180</v>
      </c>
      <c r="AT124" s="221" t="s">
        <v>176</v>
      </c>
      <c r="AU124" s="221" t="s">
        <v>84</v>
      </c>
      <c r="AY124" s="17" t="s">
        <v>175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84</v>
      </c>
      <c r="BK124" s="222">
        <f>ROUND(I124*H124,2)</f>
        <v>0</v>
      </c>
      <c r="BL124" s="17" t="s">
        <v>180</v>
      </c>
      <c r="BM124" s="221" t="s">
        <v>196</v>
      </c>
    </row>
    <row r="125" s="2" customFormat="1" ht="6.96" customHeight="1">
      <c r="A125" s="38"/>
      <c r="B125" s="66"/>
      <c r="C125" s="67"/>
      <c r="D125" s="67"/>
      <c r="E125" s="67"/>
      <c r="F125" s="67"/>
      <c r="G125" s="67"/>
      <c r="H125" s="67"/>
      <c r="I125" s="67"/>
      <c r="J125" s="67"/>
      <c r="K125" s="67"/>
      <c r="L125" s="44"/>
      <c r="M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</sheetData>
  <sheetProtection sheet="1" autoFilter="0" formatColumns="0" formatRows="0" objects="1" scenarios="1" spinCount="100000" saltValue="tjw4EFsNSBBYHS2LTJiWNgSss+WwM1FLnZtHUVbUlY/CcAzGyCjfB1rTP4x4a9xqa4GLWuIx/+raLaavxorwjA==" hashValue="S0iFPJo2UKmEPOcdnX/H4Uuu4uE4cWcagpTyDgYhjk6FeKyxowSwfOhXG9If/b+FIVxA7TN+sD0qDS0qF7E8Kg==" algorithmName="SHA-512" password="CC35"/>
  <autoFilter ref="C116:K12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ROUND((SUM(BE119:BE162)),  2)</f>
        <v>0</v>
      </c>
      <c r="G33" s="38"/>
      <c r="H33" s="38"/>
      <c r="I33" s="155">
        <v>0.21</v>
      </c>
      <c r="J33" s="154">
        <f>ROUND(((SUM(BE119:BE162))*I33),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ROUND((SUM(BF119:BF162)),  2)</f>
        <v>0</v>
      </c>
      <c r="G34" s="38"/>
      <c r="H34" s="38"/>
      <c r="I34" s="155">
        <v>0.15</v>
      </c>
      <c r="J34" s="154">
        <f>ROUND(((SUM(BF119:BF162))*I34),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ROUND((SUM(BG119:BG162)),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ROUND((SUM(BH119:BH162)),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ROUND((SUM(BI119:BI162)),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010 - Strukturovaná kabeláž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289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290</v>
      </c>
      <c r="E98" s="182"/>
      <c r="F98" s="182"/>
      <c r="G98" s="182"/>
      <c r="H98" s="182"/>
      <c r="I98" s="182"/>
      <c r="J98" s="183">
        <f>J142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291</v>
      </c>
      <c r="E99" s="182"/>
      <c r="F99" s="182"/>
      <c r="G99" s="182"/>
      <c r="H99" s="182"/>
      <c r="I99" s="182"/>
      <c r="J99" s="183">
        <f>J153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160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Klimatizace, slaboproudy - poliklinika Karviná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151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010 - Strukturovaná kabeláž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18. 7. 2023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Statutární město Karviná</v>
      </c>
      <c r="G115" s="40"/>
      <c r="H115" s="40"/>
      <c r="I115" s="32" t="s">
        <v>30</v>
      </c>
      <c r="J115" s="36" t="str">
        <f>E21</f>
        <v>ATRIS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>Barbora Kyšková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0" customFormat="1" ht="29.28" customHeight="1">
      <c r="A118" s="185"/>
      <c r="B118" s="186"/>
      <c r="C118" s="187" t="s">
        <v>161</v>
      </c>
      <c r="D118" s="188" t="s">
        <v>61</v>
      </c>
      <c r="E118" s="188" t="s">
        <v>57</v>
      </c>
      <c r="F118" s="188" t="s">
        <v>58</v>
      </c>
      <c r="G118" s="188" t="s">
        <v>162</v>
      </c>
      <c r="H118" s="188" t="s">
        <v>163</v>
      </c>
      <c r="I118" s="188" t="s">
        <v>164</v>
      </c>
      <c r="J118" s="188" t="s">
        <v>156</v>
      </c>
      <c r="K118" s="189" t="s">
        <v>165</v>
      </c>
      <c r="L118" s="190"/>
      <c r="M118" s="100" t="s">
        <v>1</v>
      </c>
      <c r="N118" s="101" t="s">
        <v>40</v>
      </c>
      <c r="O118" s="101" t="s">
        <v>166</v>
      </c>
      <c r="P118" s="101" t="s">
        <v>167</v>
      </c>
      <c r="Q118" s="101" t="s">
        <v>168</v>
      </c>
      <c r="R118" s="101" t="s">
        <v>169</v>
      </c>
      <c r="S118" s="101" t="s">
        <v>170</v>
      </c>
      <c r="T118" s="102" t="s">
        <v>171</v>
      </c>
      <c r="U118" s="185"/>
      <c r="V118" s="185"/>
      <c r="W118" s="185"/>
      <c r="X118" s="185"/>
      <c r="Y118" s="185"/>
      <c r="Z118" s="185"/>
      <c r="AA118" s="185"/>
      <c r="AB118" s="185"/>
      <c r="AC118" s="185"/>
      <c r="AD118" s="185"/>
      <c r="AE118" s="185"/>
    </row>
    <row r="119" s="2" customFormat="1" ht="22.8" customHeight="1">
      <c r="A119" s="38"/>
      <c r="B119" s="39"/>
      <c r="C119" s="107" t="s">
        <v>172</v>
      </c>
      <c r="D119" s="40"/>
      <c r="E119" s="40"/>
      <c r="F119" s="40"/>
      <c r="G119" s="40"/>
      <c r="H119" s="40"/>
      <c r="I119" s="40"/>
      <c r="J119" s="191">
        <f>BK119</f>
        <v>0</v>
      </c>
      <c r="K119" s="40"/>
      <c r="L119" s="44"/>
      <c r="M119" s="103"/>
      <c r="N119" s="192"/>
      <c r="O119" s="104"/>
      <c r="P119" s="193">
        <f>P120+P142+P153</f>
        <v>0</v>
      </c>
      <c r="Q119" s="104"/>
      <c r="R119" s="193">
        <f>R120+R142+R153</f>
        <v>0</v>
      </c>
      <c r="S119" s="104"/>
      <c r="T119" s="194">
        <f>T120+T142+T153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158</v>
      </c>
      <c r="BK119" s="195">
        <f>BK120+BK142+BK153</f>
        <v>0</v>
      </c>
    </row>
    <row r="120" s="11" customFormat="1" ht="25.92" customHeight="1">
      <c r="A120" s="11"/>
      <c r="B120" s="196"/>
      <c r="C120" s="197"/>
      <c r="D120" s="198" t="s">
        <v>75</v>
      </c>
      <c r="E120" s="199" t="s">
        <v>173</v>
      </c>
      <c r="F120" s="199" t="s">
        <v>292</v>
      </c>
      <c r="G120" s="197"/>
      <c r="H120" s="197"/>
      <c r="I120" s="200"/>
      <c r="J120" s="201">
        <f>BK120</f>
        <v>0</v>
      </c>
      <c r="K120" s="197"/>
      <c r="L120" s="202"/>
      <c r="M120" s="203"/>
      <c r="N120" s="204"/>
      <c r="O120" s="204"/>
      <c r="P120" s="205">
        <f>SUM(P121:P141)</f>
        <v>0</v>
      </c>
      <c r="Q120" s="204"/>
      <c r="R120" s="205">
        <f>SUM(R121:R141)</f>
        <v>0</v>
      </c>
      <c r="S120" s="204"/>
      <c r="T120" s="206">
        <f>SUM(T121:T141)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7" t="s">
        <v>84</v>
      </c>
      <c r="AT120" s="208" t="s">
        <v>75</v>
      </c>
      <c r="AU120" s="208" t="s">
        <v>76</v>
      </c>
      <c r="AY120" s="207" t="s">
        <v>175</v>
      </c>
      <c r="BK120" s="209">
        <f>SUM(BK121:BK141)</f>
        <v>0</v>
      </c>
    </row>
    <row r="121" s="2" customFormat="1" ht="76.35" customHeight="1">
      <c r="A121" s="38"/>
      <c r="B121" s="39"/>
      <c r="C121" s="210" t="s">
        <v>293</v>
      </c>
      <c r="D121" s="210" t="s">
        <v>176</v>
      </c>
      <c r="E121" s="211" t="s">
        <v>294</v>
      </c>
      <c r="F121" s="212" t="s">
        <v>295</v>
      </c>
      <c r="G121" s="213" t="s">
        <v>179</v>
      </c>
      <c r="H121" s="214">
        <v>1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296</v>
      </c>
    </row>
    <row r="122" s="2" customFormat="1">
      <c r="A122" s="38"/>
      <c r="B122" s="39"/>
      <c r="C122" s="40"/>
      <c r="D122" s="228" t="s">
        <v>297</v>
      </c>
      <c r="E122" s="40"/>
      <c r="F122" s="229" t="s">
        <v>298</v>
      </c>
      <c r="G122" s="40"/>
      <c r="H122" s="40"/>
      <c r="I122" s="230"/>
      <c r="J122" s="40"/>
      <c r="K122" s="40"/>
      <c r="L122" s="44"/>
      <c r="M122" s="231"/>
      <c r="N122" s="232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297</v>
      </c>
      <c r="AU122" s="17" t="s">
        <v>84</v>
      </c>
    </row>
    <row r="123" s="2" customFormat="1" ht="55.5" customHeight="1">
      <c r="A123" s="38"/>
      <c r="B123" s="39"/>
      <c r="C123" s="210" t="s">
        <v>299</v>
      </c>
      <c r="D123" s="210" t="s">
        <v>176</v>
      </c>
      <c r="E123" s="211" t="s">
        <v>300</v>
      </c>
      <c r="F123" s="212" t="s">
        <v>301</v>
      </c>
      <c r="G123" s="213" t="s">
        <v>179</v>
      </c>
      <c r="H123" s="214">
        <v>1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302</v>
      </c>
    </row>
    <row r="124" s="2" customFormat="1">
      <c r="A124" s="38"/>
      <c r="B124" s="39"/>
      <c r="C124" s="40"/>
      <c r="D124" s="228" t="s">
        <v>297</v>
      </c>
      <c r="E124" s="40"/>
      <c r="F124" s="229" t="s">
        <v>303</v>
      </c>
      <c r="G124" s="40"/>
      <c r="H124" s="40"/>
      <c r="I124" s="230"/>
      <c r="J124" s="40"/>
      <c r="K124" s="40"/>
      <c r="L124" s="44"/>
      <c r="M124" s="231"/>
      <c r="N124" s="232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297</v>
      </c>
      <c r="AU124" s="17" t="s">
        <v>84</v>
      </c>
    </row>
    <row r="125" s="2" customFormat="1" ht="24.15" customHeight="1">
      <c r="A125" s="38"/>
      <c r="B125" s="39"/>
      <c r="C125" s="210" t="s">
        <v>84</v>
      </c>
      <c r="D125" s="210" t="s">
        <v>176</v>
      </c>
      <c r="E125" s="211" t="s">
        <v>304</v>
      </c>
      <c r="F125" s="212" t="s">
        <v>305</v>
      </c>
      <c r="G125" s="213" t="s">
        <v>179</v>
      </c>
      <c r="H125" s="214">
        <v>1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180</v>
      </c>
      <c r="AT125" s="221" t="s">
        <v>176</v>
      </c>
      <c r="AU125" s="221" t="s">
        <v>84</v>
      </c>
      <c r="AY125" s="17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180</v>
      </c>
      <c r="BM125" s="221" t="s">
        <v>86</v>
      </c>
    </row>
    <row r="126" s="2" customFormat="1" ht="21.75" customHeight="1">
      <c r="A126" s="38"/>
      <c r="B126" s="39"/>
      <c r="C126" s="210" t="s">
        <v>86</v>
      </c>
      <c r="D126" s="210" t="s">
        <v>176</v>
      </c>
      <c r="E126" s="211" t="s">
        <v>306</v>
      </c>
      <c r="F126" s="212" t="s">
        <v>307</v>
      </c>
      <c r="G126" s="213" t="s">
        <v>179</v>
      </c>
      <c r="H126" s="214">
        <v>12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41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180</v>
      </c>
      <c r="AT126" s="221" t="s">
        <v>176</v>
      </c>
      <c r="AU126" s="221" t="s">
        <v>84</v>
      </c>
      <c r="AY126" s="17" t="s">
        <v>175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84</v>
      </c>
      <c r="BK126" s="222">
        <f>ROUND(I126*H126,2)</f>
        <v>0</v>
      </c>
      <c r="BL126" s="17" t="s">
        <v>180</v>
      </c>
      <c r="BM126" s="221" t="s">
        <v>180</v>
      </c>
    </row>
    <row r="127" s="2" customFormat="1" ht="16.5" customHeight="1">
      <c r="A127" s="38"/>
      <c r="B127" s="39"/>
      <c r="C127" s="210" t="s">
        <v>183</v>
      </c>
      <c r="D127" s="210" t="s">
        <v>176</v>
      </c>
      <c r="E127" s="211" t="s">
        <v>308</v>
      </c>
      <c r="F127" s="212" t="s">
        <v>309</v>
      </c>
      <c r="G127" s="213" t="s">
        <v>179</v>
      </c>
      <c r="H127" s="214">
        <v>13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84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186</v>
      </c>
    </row>
    <row r="128" s="2" customFormat="1" ht="24.15" customHeight="1">
      <c r="A128" s="38"/>
      <c r="B128" s="39"/>
      <c r="C128" s="210" t="s">
        <v>180</v>
      </c>
      <c r="D128" s="210" t="s">
        <v>176</v>
      </c>
      <c r="E128" s="211" t="s">
        <v>310</v>
      </c>
      <c r="F128" s="212" t="s">
        <v>311</v>
      </c>
      <c r="G128" s="213" t="s">
        <v>179</v>
      </c>
      <c r="H128" s="214">
        <v>25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41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180</v>
      </c>
      <c r="AT128" s="221" t="s">
        <v>176</v>
      </c>
      <c r="AU128" s="221" t="s">
        <v>84</v>
      </c>
      <c r="AY128" s="17" t="s">
        <v>175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84</v>
      </c>
      <c r="BK128" s="222">
        <f>ROUND(I128*H128,2)</f>
        <v>0</v>
      </c>
      <c r="BL128" s="17" t="s">
        <v>180</v>
      </c>
      <c r="BM128" s="221" t="s">
        <v>189</v>
      </c>
    </row>
    <row r="129" s="2" customFormat="1" ht="16.5" customHeight="1">
      <c r="A129" s="38"/>
      <c r="B129" s="39"/>
      <c r="C129" s="210" t="s">
        <v>190</v>
      </c>
      <c r="D129" s="210" t="s">
        <v>176</v>
      </c>
      <c r="E129" s="211" t="s">
        <v>312</v>
      </c>
      <c r="F129" s="212" t="s">
        <v>313</v>
      </c>
      <c r="G129" s="213" t="s">
        <v>179</v>
      </c>
      <c r="H129" s="214">
        <v>312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84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193</v>
      </c>
    </row>
    <row r="130" s="2" customFormat="1" ht="16.5" customHeight="1">
      <c r="A130" s="38"/>
      <c r="B130" s="39"/>
      <c r="C130" s="210" t="s">
        <v>186</v>
      </c>
      <c r="D130" s="210" t="s">
        <v>176</v>
      </c>
      <c r="E130" s="211" t="s">
        <v>314</v>
      </c>
      <c r="F130" s="212" t="s">
        <v>315</v>
      </c>
      <c r="G130" s="213" t="s">
        <v>179</v>
      </c>
      <c r="H130" s="214">
        <v>312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41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180</v>
      </c>
      <c r="AT130" s="221" t="s">
        <v>176</v>
      </c>
      <c r="AU130" s="221" t="s">
        <v>84</v>
      </c>
      <c r="AY130" s="17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180</v>
      </c>
      <c r="BM130" s="221" t="s">
        <v>196</v>
      </c>
    </row>
    <row r="131" s="2" customFormat="1" ht="16.5" customHeight="1">
      <c r="A131" s="38"/>
      <c r="B131" s="39"/>
      <c r="C131" s="210" t="s">
        <v>197</v>
      </c>
      <c r="D131" s="210" t="s">
        <v>176</v>
      </c>
      <c r="E131" s="211" t="s">
        <v>316</v>
      </c>
      <c r="F131" s="212" t="s">
        <v>317</v>
      </c>
      <c r="G131" s="213" t="s">
        <v>179</v>
      </c>
      <c r="H131" s="214">
        <v>312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180</v>
      </c>
      <c r="AT131" s="221" t="s">
        <v>176</v>
      </c>
      <c r="AU131" s="221" t="s">
        <v>84</v>
      </c>
      <c r="AY131" s="17" t="s">
        <v>175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180</v>
      </c>
      <c r="BM131" s="221" t="s">
        <v>200</v>
      </c>
    </row>
    <row r="132" s="2" customFormat="1" ht="16.5" customHeight="1">
      <c r="A132" s="38"/>
      <c r="B132" s="39"/>
      <c r="C132" s="210" t="s">
        <v>189</v>
      </c>
      <c r="D132" s="210" t="s">
        <v>176</v>
      </c>
      <c r="E132" s="211" t="s">
        <v>318</v>
      </c>
      <c r="F132" s="212" t="s">
        <v>319</v>
      </c>
      <c r="G132" s="213" t="s">
        <v>179</v>
      </c>
      <c r="H132" s="214">
        <v>17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41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180</v>
      </c>
      <c r="AT132" s="221" t="s">
        <v>176</v>
      </c>
      <c r="AU132" s="221" t="s">
        <v>84</v>
      </c>
      <c r="AY132" s="17" t="s">
        <v>175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84</v>
      </c>
      <c r="BK132" s="222">
        <f>ROUND(I132*H132,2)</f>
        <v>0</v>
      </c>
      <c r="BL132" s="17" t="s">
        <v>180</v>
      </c>
      <c r="BM132" s="221" t="s">
        <v>203</v>
      </c>
    </row>
    <row r="133" s="2" customFormat="1" ht="16.5" customHeight="1">
      <c r="A133" s="38"/>
      <c r="B133" s="39"/>
      <c r="C133" s="210" t="s">
        <v>204</v>
      </c>
      <c r="D133" s="210" t="s">
        <v>176</v>
      </c>
      <c r="E133" s="211" t="s">
        <v>320</v>
      </c>
      <c r="F133" s="212" t="s">
        <v>321</v>
      </c>
      <c r="G133" s="213" t="s">
        <v>179</v>
      </c>
      <c r="H133" s="214">
        <v>306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180</v>
      </c>
      <c r="AT133" s="221" t="s">
        <v>176</v>
      </c>
      <c r="AU133" s="221" t="s">
        <v>84</v>
      </c>
      <c r="AY133" s="17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180</v>
      </c>
      <c r="BM133" s="221" t="s">
        <v>208</v>
      </c>
    </row>
    <row r="134" s="2" customFormat="1" ht="16.5" customHeight="1">
      <c r="A134" s="38"/>
      <c r="B134" s="39"/>
      <c r="C134" s="210" t="s">
        <v>193</v>
      </c>
      <c r="D134" s="210" t="s">
        <v>176</v>
      </c>
      <c r="E134" s="211" t="s">
        <v>322</v>
      </c>
      <c r="F134" s="212" t="s">
        <v>323</v>
      </c>
      <c r="G134" s="213" t="s">
        <v>179</v>
      </c>
      <c r="H134" s="214">
        <v>13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180</v>
      </c>
      <c r="AT134" s="221" t="s">
        <v>176</v>
      </c>
      <c r="AU134" s="221" t="s">
        <v>84</v>
      </c>
      <c r="AY134" s="17" t="s">
        <v>175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180</v>
      </c>
      <c r="BM134" s="221" t="s">
        <v>211</v>
      </c>
    </row>
    <row r="135" s="2" customFormat="1" ht="37.8" customHeight="1">
      <c r="A135" s="38"/>
      <c r="B135" s="39"/>
      <c r="C135" s="210" t="s">
        <v>212</v>
      </c>
      <c r="D135" s="210" t="s">
        <v>176</v>
      </c>
      <c r="E135" s="211" t="s">
        <v>324</v>
      </c>
      <c r="F135" s="212" t="s">
        <v>325</v>
      </c>
      <c r="G135" s="213" t="s">
        <v>179</v>
      </c>
      <c r="H135" s="214">
        <v>74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41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180</v>
      </c>
      <c r="AT135" s="221" t="s">
        <v>176</v>
      </c>
      <c r="AU135" s="221" t="s">
        <v>84</v>
      </c>
      <c r="AY135" s="17" t="s">
        <v>175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84</v>
      </c>
      <c r="BK135" s="222">
        <f>ROUND(I135*H135,2)</f>
        <v>0</v>
      </c>
      <c r="BL135" s="17" t="s">
        <v>180</v>
      </c>
      <c r="BM135" s="221" t="s">
        <v>215</v>
      </c>
    </row>
    <row r="136" s="2" customFormat="1" ht="37.8" customHeight="1">
      <c r="A136" s="38"/>
      <c r="B136" s="39"/>
      <c r="C136" s="210" t="s">
        <v>196</v>
      </c>
      <c r="D136" s="210" t="s">
        <v>176</v>
      </c>
      <c r="E136" s="211" t="s">
        <v>326</v>
      </c>
      <c r="F136" s="212" t="s">
        <v>327</v>
      </c>
      <c r="G136" s="213" t="s">
        <v>179</v>
      </c>
      <c r="H136" s="214">
        <v>2</v>
      </c>
      <c r="I136" s="215"/>
      <c r="J136" s="216">
        <f>ROUND(I136*H136,2)</f>
        <v>0</v>
      </c>
      <c r="K136" s="212" t="s">
        <v>1</v>
      </c>
      <c r="L136" s="44"/>
      <c r="M136" s="217" t="s">
        <v>1</v>
      </c>
      <c r="N136" s="218" t="s">
        <v>41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180</v>
      </c>
      <c r="AT136" s="221" t="s">
        <v>176</v>
      </c>
      <c r="AU136" s="221" t="s">
        <v>84</v>
      </c>
      <c r="AY136" s="17" t="s">
        <v>175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84</v>
      </c>
      <c r="BK136" s="222">
        <f>ROUND(I136*H136,2)</f>
        <v>0</v>
      </c>
      <c r="BL136" s="17" t="s">
        <v>180</v>
      </c>
      <c r="BM136" s="221" t="s">
        <v>219</v>
      </c>
    </row>
    <row r="137" s="2" customFormat="1" ht="33" customHeight="1">
      <c r="A137" s="38"/>
      <c r="B137" s="39"/>
      <c r="C137" s="210" t="s">
        <v>200</v>
      </c>
      <c r="D137" s="210" t="s">
        <v>176</v>
      </c>
      <c r="E137" s="211" t="s">
        <v>328</v>
      </c>
      <c r="F137" s="212" t="s">
        <v>329</v>
      </c>
      <c r="G137" s="213" t="s">
        <v>179</v>
      </c>
      <c r="H137" s="214">
        <v>166</v>
      </c>
      <c r="I137" s="215"/>
      <c r="J137" s="216">
        <f>ROUND(I137*H137,2)</f>
        <v>0</v>
      </c>
      <c r="K137" s="212" t="s">
        <v>1</v>
      </c>
      <c r="L137" s="44"/>
      <c r="M137" s="217" t="s">
        <v>1</v>
      </c>
      <c r="N137" s="218" t="s">
        <v>41</v>
      </c>
      <c r="O137" s="91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180</v>
      </c>
      <c r="AT137" s="221" t="s">
        <v>176</v>
      </c>
      <c r="AU137" s="221" t="s">
        <v>84</v>
      </c>
      <c r="AY137" s="17" t="s">
        <v>175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84</v>
      </c>
      <c r="BK137" s="222">
        <f>ROUND(I137*H137,2)</f>
        <v>0</v>
      </c>
      <c r="BL137" s="17" t="s">
        <v>180</v>
      </c>
      <c r="BM137" s="221" t="s">
        <v>330</v>
      </c>
    </row>
    <row r="138" s="2" customFormat="1" ht="16.5" customHeight="1">
      <c r="A138" s="38"/>
      <c r="B138" s="39"/>
      <c r="C138" s="210" t="s">
        <v>8</v>
      </c>
      <c r="D138" s="210" t="s">
        <v>176</v>
      </c>
      <c r="E138" s="211" t="s">
        <v>331</v>
      </c>
      <c r="F138" s="212" t="s">
        <v>332</v>
      </c>
      <c r="G138" s="213" t="s">
        <v>179</v>
      </c>
      <c r="H138" s="214">
        <v>70</v>
      </c>
      <c r="I138" s="215"/>
      <c r="J138" s="216">
        <f>ROUND(I138*H138,2)</f>
        <v>0</v>
      </c>
      <c r="K138" s="212" t="s">
        <v>1</v>
      </c>
      <c r="L138" s="44"/>
      <c r="M138" s="217" t="s">
        <v>1</v>
      </c>
      <c r="N138" s="218" t="s">
        <v>41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180</v>
      </c>
      <c r="AT138" s="221" t="s">
        <v>176</v>
      </c>
      <c r="AU138" s="221" t="s">
        <v>84</v>
      </c>
      <c r="AY138" s="17" t="s">
        <v>175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84</v>
      </c>
      <c r="BK138" s="222">
        <f>ROUND(I138*H138,2)</f>
        <v>0</v>
      </c>
      <c r="BL138" s="17" t="s">
        <v>180</v>
      </c>
      <c r="BM138" s="221" t="s">
        <v>333</v>
      </c>
    </row>
    <row r="139" s="2" customFormat="1" ht="16.5" customHeight="1">
      <c r="A139" s="38"/>
      <c r="B139" s="39"/>
      <c r="C139" s="210" t="s">
        <v>203</v>
      </c>
      <c r="D139" s="210" t="s">
        <v>176</v>
      </c>
      <c r="E139" s="211" t="s">
        <v>334</v>
      </c>
      <c r="F139" s="212" t="s">
        <v>335</v>
      </c>
      <c r="G139" s="213" t="s">
        <v>179</v>
      </c>
      <c r="H139" s="214">
        <v>13</v>
      </c>
      <c r="I139" s="215"/>
      <c r="J139" s="216">
        <f>ROUND(I139*H139,2)</f>
        <v>0</v>
      </c>
      <c r="K139" s="212" t="s">
        <v>1</v>
      </c>
      <c r="L139" s="44"/>
      <c r="M139" s="217" t="s">
        <v>1</v>
      </c>
      <c r="N139" s="218" t="s">
        <v>41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180</v>
      </c>
      <c r="AT139" s="221" t="s">
        <v>176</v>
      </c>
      <c r="AU139" s="221" t="s">
        <v>84</v>
      </c>
      <c r="AY139" s="17" t="s">
        <v>175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84</v>
      </c>
      <c r="BK139" s="222">
        <f>ROUND(I139*H139,2)</f>
        <v>0</v>
      </c>
      <c r="BL139" s="17" t="s">
        <v>180</v>
      </c>
      <c r="BM139" s="221" t="s">
        <v>336</v>
      </c>
    </row>
    <row r="140" s="2" customFormat="1" ht="16.5" customHeight="1">
      <c r="A140" s="38"/>
      <c r="B140" s="39"/>
      <c r="C140" s="210" t="s">
        <v>337</v>
      </c>
      <c r="D140" s="210" t="s">
        <v>176</v>
      </c>
      <c r="E140" s="211" t="s">
        <v>338</v>
      </c>
      <c r="F140" s="212" t="s">
        <v>339</v>
      </c>
      <c r="G140" s="213" t="s">
        <v>257</v>
      </c>
      <c r="H140" s="214">
        <v>1</v>
      </c>
      <c r="I140" s="215"/>
      <c r="J140" s="216">
        <f>ROUND(I140*H140,2)</f>
        <v>0</v>
      </c>
      <c r="K140" s="212" t="s">
        <v>1</v>
      </c>
      <c r="L140" s="44"/>
      <c r="M140" s="217" t="s">
        <v>1</v>
      </c>
      <c r="N140" s="218" t="s">
        <v>41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180</v>
      </c>
      <c r="AT140" s="221" t="s">
        <v>176</v>
      </c>
      <c r="AU140" s="221" t="s">
        <v>84</v>
      </c>
      <c r="AY140" s="17" t="s">
        <v>175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84</v>
      </c>
      <c r="BK140" s="222">
        <f>ROUND(I140*H140,2)</f>
        <v>0</v>
      </c>
      <c r="BL140" s="17" t="s">
        <v>180</v>
      </c>
      <c r="BM140" s="221" t="s">
        <v>340</v>
      </c>
    </row>
    <row r="141" s="2" customFormat="1" ht="24.15" customHeight="1">
      <c r="A141" s="38"/>
      <c r="B141" s="39"/>
      <c r="C141" s="210" t="s">
        <v>208</v>
      </c>
      <c r="D141" s="210" t="s">
        <v>176</v>
      </c>
      <c r="E141" s="211" t="s">
        <v>341</v>
      </c>
      <c r="F141" s="212" t="s">
        <v>342</v>
      </c>
      <c r="G141" s="213" t="s">
        <v>343</v>
      </c>
      <c r="H141" s="214">
        <v>20</v>
      </c>
      <c r="I141" s="215"/>
      <c r="J141" s="216">
        <f>ROUND(I141*H141,2)</f>
        <v>0</v>
      </c>
      <c r="K141" s="212" t="s">
        <v>1</v>
      </c>
      <c r="L141" s="44"/>
      <c r="M141" s="217" t="s">
        <v>1</v>
      </c>
      <c r="N141" s="218" t="s">
        <v>41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180</v>
      </c>
      <c r="AT141" s="221" t="s">
        <v>176</v>
      </c>
      <c r="AU141" s="221" t="s">
        <v>84</v>
      </c>
      <c r="AY141" s="17" t="s">
        <v>175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84</v>
      </c>
      <c r="BK141" s="222">
        <f>ROUND(I141*H141,2)</f>
        <v>0</v>
      </c>
      <c r="BL141" s="17" t="s">
        <v>180</v>
      </c>
      <c r="BM141" s="221" t="s">
        <v>344</v>
      </c>
    </row>
    <row r="142" s="11" customFormat="1" ht="25.92" customHeight="1">
      <c r="A142" s="11"/>
      <c r="B142" s="196"/>
      <c r="C142" s="197"/>
      <c r="D142" s="198" t="s">
        <v>75</v>
      </c>
      <c r="E142" s="199" t="s">
        <v>345</v>
      </c>
      <c r="F142" s="199" t="s">
        <v>346</v>
      </c>
      <c r="G142" s="197"/>
      <c r="H142" s="197"/>
      <c r="I142" s="200"/>
      <c r="J142" s="201">
        <f>BK142</f>
        <v>0</v>
      </c>
      <c r="K142" s="197"/>
      <c r="L142" s="202"/>
      <c r="M142" s="203"/>
      <c r="N142" s="204"/>
      <c r="O142" s="204"/>
      <c r="P142" s="205">
        <f>SUM(P143:P152)</f>
        <v>0</v>
      </c>
      <c r="Q142" s="204"/>
      <c r="R142" s="205">
        <f>SUM(R143:R152)</f>
        <v>0</v>
      </c>
      <c r="S142" s="204"/>
      <c r="T142" s="206">
        <f>SUM(T143:T152)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07" t="s">
        <v>84</v>
      </c>
      <c r="AT142" s="208" t="s">
        <v>75</v>
      </c>
      <c r="AU142" s="208" t="s">
        <v>76</v>
      </c>
      <c r="AY142" s="207" t="s">
        <v>175</v>
      </c>
      <c r="BK142" s="209">
        <f>SUM(BK143:BK152)</f>
        <v>0</v>
      </c>
    </row>
    <row r="143" s="2" customFormat="1" ht="16.5" customHeight="1">
      <c r="A143" s="38"/>
      <c r="B143" s="39"/>
      <c r="C143" s="210" t="s">
        <v>347</v>
      </c>
      <c r="D143" s="210" t="s">
        <v>176</v>
      </c>
      <c r="E143" s="211" t="s">
        <v>348</v>
      </c>
      <c r="F143" s="212" t="s">
        <v>349</v>
      </c>
      <c r="G143" s="213" t="s">
        <v>350</v>
      </c>
      <c r="H143" s="214">
        <v>24660</v>
      </c>
      <c r="I143" s="215"/>
      <c r="J143" s="216">
        <f>ROUND(I143*H143,2)</f>
        <v>0</v>
      </c>
      <c r="K143" s="212" t="s">
        <v>1</v>
      </c>
      <c r="L143" s="44"/>
      <c r="M143" s="217" t="s">
        <v>1</v>
      </c>
      <c r="N143" s="218" t="s">
        <v>41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180</v>
      </c>
      <c r="AT143" s="221" t="s">
        <v>176</v>
      </c>
      <c r="AU143" s="221" t="s">
        <v>84</v>
      </c>
      <c r="AY143" s="17" t="s">
        <v>175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84</v>
      </c>
      <c r="BK143" s="222">
        <f>ROUND(I143*H143,2)</f>
        <v>0</v>
      </c>
      <c r="BL143" s="17" t="s">
        <v>180</v>
      </c>
      <c r="BM143" s="221" t="s">
        <v>293</v>
      </c>
    </row>
    <row r="144" s="2" customFormat="1" ht="16.5" customHeight="1">
      <c r="A144" s="38"/>
      <c r="B144" s="39"/>
      <c r="C144" s="210" t="s">
        <v>211</v>
      </c>
      <c r="D144" s="210" t="s">
        <v>176</v>
      </c>
      <c r="E144" s="211" t="s">
        <v>351</v>
      </c>
      <c r="F144" s="212" t="s">
        <v>352</v>
      </c>
      <c r="G144" s="213" t="s">
        <v>350</v>
      </c>
      <c r="H144" s="214">
        <v>1000</v>
      </c>
      <c r="I144" s="215"/>
      <c r="J144" s="216">
        <f>ROUND(I144*H144,2)</f>
        <v>0</v>
      </c>
      <c r="K144" s="212" t="s">
        <v>1</v>
      </c>
      <c r="L144" s="44"/>
      <c r="M144" s="217" t="s">
        <v>1</v>
      </c>
      <c r="N144" s="218" t="s">
        <v>41</v>
      </c>
      <c r="O144" s="91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1" t="s">
        <v>180</v>
      </c>
      <c r="AT144" s="221" t="s">
        <v>176</v>
      </c>
      <c r="AU144" s="221" t="s">
        <v>84</v>
      </c>
      <c r="AY144" s="17" t="s">
        <v>175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7" t="s">
        <v>84</v>
      </c>
      <c r="BK144" s="222">
        <f>ROUND(I144*H144,2)</f>
        <v>0</v>
      </c>
      <c r="BL144" s="17" t="s">
        <v>180</v>
      </c>
      <c r="BM144" s="221" t="s">
        <v>353</v>
      </c>
    </row>
    <row r="145" s="2" customFormat="1" ht="16.5" customHeight="1">
      <c r="A145" s="38"/>
      <c r="B145" s="39"/>
      <c r="C145" s="210" t="s">
        <v>7</v>
      </c>
      <c r="D145" s="210" t="s">
        <v>176</v>
      </c>
      <c r="E145" s="211" t="s">
        <v>354</v>
      </c>
      <c r="F145" s="212" t="s">
        <v>355</v>
      </c>
      <c r="G145" s="213" t="s">
        <v>350</v>
      </c>
      <c r="H145" s="214">
        <v>1400</v>
      </c>
      <c r="I145" s="215"/>
      <c r="J145" s="216">
        <f>ROUND(I145*H145,2)</f>
        <v>0</v>
      </c>
      <c r="K145" s="212" t="s">
        <v>1</v>
      </c>
      <c r="L145" s="44"/>
      <c r="M145" s="217" t="s">
        <v>1</v>
      </c>
      <c r="N145" s="218" t="s">
        <v>41</v>
      </c>
      <c r="O145" s="9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180</v>
      </c>
      <c r="AT145" s="221" t="s">
        <v>176</v>
      </c>
      <c r="AU145" s="221" t="s">
        <v>84</v>
      </c>
      <c r="AY145" s="17" t="s">
        <v>175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84</v>
      </c>
      <c r="BK145" s="222">
        <f>ROUND(I145*H145,2)</f>
        <v>0</v>
      </c>
      <c r="BL145" s="17" t="s">
        <v>180</v>
      </c>
      <c r="BM145" s="221" t="s">
        <v>356</v>
      </c>
    </row>
    <row r="146" s="2" customFormat="1" ht="16.5" customHeight="1">
      <c r="A146" s="38"/>
      <c r="B146" s="39"/>
      <c r="C146" s="210" t="s">
        <v>215</v>
      </c>
      <c r="D146" s="210" t="s">
        <v>176</v>
      </c>
      <c r="E146" s="211" t="s">
        <v>357</v>
      </c>
      <c r="F146" s="212" t="s">
        <v>358</v>
      </c>
      <c r="G146" s="213" t="s">
        <v>350</v>
      </c>
      <c r="H146" s="214">
        <v>300</v>
      </c>
      <c r="I146" s="215"/>
      <c r="J146" s="216">
        <f>ROUND(I146*H146,2)</f>
        <v>0</v>
      </c>
      <c r="K146" s="212" t="s">
        <v>1</v>
      </c>
      <c r="L146" s="44"/>
      <c r="M146" s="217" t="s">
        <v>1</v>
      </c>
      <c r="N146" s="218" t="s">
        <v>41</v>
      </c>
      <c r="O146" s="91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1" t="s">
        <v>180</v>
      </c>
      <c r="AT146" s="221" t="s">
        <v>176</v>
      </c>
      <c r="AU146" s="221" t="s">
        <v>84</v>
      </c>
      <c r="AY146" s="17" t="s">
        <v>175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7" t="s">
        <v>84</v>
      </c>
      <c r="BK146" s="222">
        <f>ROUND(I146*H146,2)</f>
        <v>0</v>
      </c>
      <c r="BL146" s="17" t="s">
        <v>180</v>
      </c>
      <c r="BM146" s="221" t="s">
        <v>359</v>
      </c>
    </row>
    <row r="147" s="2" customFormat="1" ht="16.5" customHeight="1">
      <c r="A147" s="38"/>
      <c r="B147" s="39"/>
      <c r="C147" s="210" t="s">
        <v>360</v>
      </c>
      <c r="D147" s="210" t="s">
        <v>176</v>
      </c>
      <c r="E147" s="211" t="s">
        <v>361</v>
      </c>
      <c r="F147" s="212" t="s">
        <v>362</v>
      </c>
      <c r="G147" s="213" t="s">
        <v>350</v>
      </c>
      <c r="H147" s="214">
        <v>1040</v>
      </c>
      <c r="I147" s="215"/>
      <c r="J147" s="216">
        <f>ROUND(I147*H147,2)</f>
        <v>0</v>
      </c>
      <c r="K147" s="212" t="s">
        <v>1</v>
      </c>
      <c r="L147" s="44"/>
      <c r="M147" s="217" t="s">
        <v>1</v>
      </c>
      <c r="N147" s="218" t="s">
        <v>41</v>
      </c>
      <c r="O147" s="91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1" t="s">
        <v>180</v>
      </c>
      <c r="AT147" s="221" t="s">
        <v>176</v>
      </c>
      <c r="AU147" s="221" t="s">
        <v>84</v>
      </c>
      <c r="AY147" s="17" t="s">
        <v>175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7" t="s">
        <v>84</v>
      </c>
      <c r="BK147" s="222">
        <f>ROUND(I147*H147,2)</f>
        <v>0</v>
      </c>
      <c r="BL147" s="17" t="s">
        <v>180</v>
      </c>
      <c r="BM147" s="221" t="s">
        <v>363</v>
      </c>
    </row>
    <row r="148" s="2" customFormat="1" ht="16.5" customHeight="1">
      <c r="A148" s="38"/>
      <c r="B148" s="39"/>
      <c r="C148" s="210" t="s">
        <v>219</v>
      </c>
      <c r="D148" s="210" t="s">
        <v>176</v>
      </c>
      <c r="E148" s="211" t="s">
        <v>364</v>
      </c>
      <c r="F148" s="212" t="s">
        <v>365</v>
      </c>
      <c r="G148" s="213" t="s">
        <v>179</v>
      </c>
      <c r="H148" s="214">
        <v>1040</v>
      </c>
      <c r="I148" s="215"/>
      <c r="J148" s="216">
        <f>ROUND(I148*H148,2)</f>
        <v>0</v>
      </c>
      <c r="K148" s="212" t="s">
        <v>1</v>
      </c>
      <c r="L148" s="44"/>
      <c r="M148" s="217" t="s">
        <v>1</v>
      </c>
      <c r="N148" s="218" t="s">
        <v>41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180</v>
      </c>
      <c r="AT148" s="221" t="s">
        <v>176</v>
      </c>
      <c r="AU148" s="221" t="s">
        <v>84</v>
      </c>
      <c r="AY148" s="17" t="s">
        <v>175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84</v>
      </c>
      <c r="BK148" s="222">
        <f>ROUND(I148*H148,2)</f>
        <v>0</v>
      </c>
      <c r="BL148" s="17" t="s">
        <v>180</v>
      </c>
      <c r="BM148" s="221" t="s">
        <v>366</v>
      </c>
    </row>
    <row r="149" s="2" customFormat="1" ht="16.5" customHeight="1">
      <c r="A149" s="38"/>
      <c r="B149" s="39"/>
      <c r="C149" s="210" t="s">
        <v>367</v>
      </c>
      <c r="D149" s="210" t="s">
        <v>176</v>
      </c>
      <c r="E149" s="211" t="s">
        <v>368</v>
      </c>
      <c r="F149" s="212" t="s">
        <v>369</v>
      </c>
      <c r="G149" s="213" t="s">
        <v>179</v>
      </c>
      <c r="H149" s="214">
        <v>13</v>
      </c>
      <c r="I149" s="215"/>
      <c r="J149" s="216">
        <f>ROUND(I149*H149,2)</f>
        <v>0</v>
      </c>
      <c r="K149" s="212" t="s">
        <v>1</v>
      </c>
      <c r="L149" s="44"/>
      <c r="M149" s="217" t="s">
        <v>1</v>
      </c>
      <c r="N149" s="218" t="s">
        <v>41</v>
      </c>
      <c r="O149" s="91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1" t="s">
        <v>180</v>
      </c>
      <c r="AT149" s="221" t="s">
        <v>176</v>
      </c>
      <c r="AU149" s="221" t="s">
        <v>84</v>
      </c>
      <c r="AY149" s="17" t="s">
        <v>175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84</v>
      </c>
      <c r="BK149" s="222">
        <f>ROUND(I149*H149,2)</f>
        <v>0</v>
      </c>
      <c r="BL149" s="17" t="s">
        <v>180</v>
      </c>
      <c r="BM149" s="221" t="s">
        <v>370</v>
      </c>
    </row>
    <row r="150" s="2" customFormat="1" ht="24.15" customHeight="1">
      <c r="A150" s="38"/>
      <c r="B150" s="39"/>
      <c r="C150" s="210" t="s">
        <v>241</v>
      </c>
      <c r="D150" s="210" t="s">
        <v>176</v>
      </c>
      <c r="E150" s="211" t="s">
        <v>371</v>
      </c>
      <c r="F150" s="212" t="s">
        <v>372</v>
      </c>
      <c r="G150" s="213" t="s">
        <v>179</v>
      </c>
      <c r="H150" s="214">
        <v>16</v>
      </c>
      <c r="I150" s="215"/>
      <c r="J150" s="216">
        <f>ROUND(I150*H150,2)</f>
        <v>0</v>
      </c>
      <c r="K150" s="212" t="s">
        <v>1</v>
      </c>
      <c r="L150" s="44"/>
      <c r="M150" s="217" t="s">
        <v>1</v>
      </c>
      <c r="N150" s="218" t="s">
        <v>41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180</v>
      </c>
      <c r="AT150" s="221" t="s">
        <v>176</v>
      </c>
      <c r="AU150" s="221" t="s">
        <v>84</v>
      </c>
      <c r="AY150" s="17" t="s">
        <v>175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84</v>
      </c>
      <c r="BK150" s="222">
        <f>ROUND(I150*H150,2)</f>
        <v>0</v>
      </c>
      <c r="BL150" s="17" t="s">
        <v>180</v>
      </c>
      <c r="BM150" s="221" t="s">
        <v>373</v>
      </c>
    </row>
    <row r="151" s="2" customFormat="1" ht="16.5" customHeight="1">
      <c r="A151" s="38"/>
      <c r="B151" s="39"/>
      <c r="C151" s="210" t="s">
        <v>374</v>
      </c>
      <c r="D151" s="210" t="s">
        <v>176</v>
      </c>
      <c r="E151" s="211" t="s">
        <v>375</v>
      </c>
      <c r="F151" s="212" t="s">
        <v>376</v>
      </c>
      <c r="G151" s="213" t="s">
        <v>257</v>
      </c>
      <c r="H151" s="214">
        <v>1</v>
      </c>
      <c r="I151" s="215"/>
      <c r="J151" s="216">
        <f>ROUND(I151*H151,2)</f>
        <v>0</v>
      </c>
      <c r="K151" s="212" t="s">
        <v>1</v>
      </c>
      <c r="L151" s="44"/>
      <c r="M151" s="217" t="s">
        <v>1</v>
      </c>
      <c r="N151" s="218" t="s">
        <v>41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180</v>
      </c>
      <c r="AT151" s="221" t="s">
        <v>176</v>
      </c>
      <c r="AU151" s="221" t="s">
        <v>84</v>
      </c>
      <c r="AY151" s="17" t="s">
        <v>175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84</v>
      </c>
      <c r="BK151" s="222">
        <f>ROUND(I151*H151,2)</f>
        <v>0</v>
      </c>
      <c r="BL151" s="17" t="s">
        <v>180</v>
      </c>
      <c r="BM151" s="221" t="s">
        <v>377</v>
      </c>
    </row>
    <row r="152" s="2" customFormat="1" ht="24.15" customHeight="1">
      <c r="A152" s="38"/>
      <c r="B152" s="39"/>
      <c r="C152" s="210" t="s">
        <v>330</v>
      </c>
      <c r="D152" s="210" t="s">
        <v>176</v>
      </c>
      <c r="E152" s="211" t="s">
        <v>378</v>
      </c>
      <c r="F152" s="212" t="s">
        <v>379</v>
      </c>
      <c r="G152" s="213" t="s">
        <v>343</v>
      </c>
      <c r="H152" s="214">
        <v>40</v>
      </c>
      <c r="I152" s="215"/>
      <c r="J152" s="216">
        <f>ROUND(I152*H152,2)</f>
        <v>0</v>
      </c>
      <c r="K152" s="212" t="s">
        <v>1</v>
      </c>
      <c r="L152" s="44"/>
      <c r="M152" s="217" t="s">
        <v>1</v>
      </c>
      <c r="N152" s="218" t="s">
        <v>41</v>
      </c>
      <c r="O152" s="91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180</v>
      </c>
      <c r="AT152" s="221" t="s">
        <v>176</v>
      </c>
      <c r="AU152" s="221" t="s">
        <v>84</v>
      </c>
      <c r="AY152" s="17" t="s">
        <v>175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84</v>
      </c>
      <c r="BK152" s="222">
        <f>ROUND(I152*H152,2)</f>
        <v>0</v>
      </c>
      <c r="BL152" s="17" t="s">
        <v>180</v>
      </c>
      <c r="BM152" s="221" t="s">
        <v>380</v>
      </c>
    </row>
    <row r="153" s="11" customFormat="1" ht="25.92" customHeight="1">
      <c r="A153" s="11"/>
      <c r="B153" s="196"/>
      <c r="C153" s="197"/>
      <c r="D153" s="198" t="s">
        <v>75</v>
      </c>
      <c r="E153" s="199" t="s">
        <v>381</v>
      </c>
      <c r="F153" s="199" t="s">
        <v>382</v>
      </c>
      <c r="G153" s="197"/>
      <c r="H153" s="197"/>
      <c r="I153" s="200"/>
      <c r="J153" s="201">
        <f>BK153</f>
        <v>0</v>
      </c>
      <c r="K153" s="197"/>
      <c r="L153" s="202"/>
      <c r="M153" s="203"/>
      <c r="N153" s="204"/>
      <c r="O153" s="204"/>
      <c r="P153" s="205">
        <f>SUM(P154:P162)</f>
        <v>0</v>
      </c>
      <c r="Q153" s="204"/>
      <c r="R153" s="205">
        <f>SUM(R154:R162)</f>
        <v>0</v>
      </c>
      <c r="S153" s="204"/>
      <c r="T153" s="206">
        <f>SUM(T154:T162)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07" t="s">
        <v>84</v>
      </c>
      <c r="AT153" s="208" t="s">
        <v>75</v>
      </c>
      <c r="AU153" s="208" t="s">
        <v>76</v>
      </c>
      <c r="AY153" s="207" t="s">
        <v>175</v>
      </c>
      <c r="BK153" s="209">
        <f>SUM(BK154:BK162)</f>
        <v>0</v>
      </c>
    </row>
    <row r="154" s="2" customFormat="1" ht="21.75" customHeight="1">
      <c r="A154" s="38"/>
      <c r="B154" s="39"/>
      <c r="C154" s="210" t="s">
        <v>383</v>
      </c>
      <c r="D154" s="210" t="s">
        <v>176</v>
      </c>
      <c r="E154" s="211" t="s">
        <v>384</v>
      </c>
      <c r="F154" s="212" t="s">
        <v>385</v>
      </c>
      <c r="G154" s="213" t="s">
        <v>179</v>
      </c>
      <c r="H154" s="214">
        <v>306</v>
      </c>
      <c r="I154" s="215"/>
      <c r="J154" s="216">
        <f>ROUND(I154*H154,2)</f>
        <v>0</v>
      </c>
      <c r="K154" s="212" t="s">
        <v>1</v>
      </c>
      <c r="L154" s="44"/>
      <c r="M154" s="217" t="s">
        <v>1</v>
      </c>
      <c r="N154" s="218" t="s">
        <v>41</v>
      </c>
      <c r="O154" s="91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180</v>
      </c>
      <c r="AT154" s="221" t="s">
        <v>176</v>
      </c>
      <c r="AU154" s="221" t="s">
        <v>84</v>
      </c>
      <c r="AY154" s="17" t="s">
        <v>175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84</v>
      </c>
      <c r="BK154" s="222">
        <f>ROUND(I154*H154,2)</f>
        <v>0</v>
      </c>
      <c r="BL154" s="17" t="s">
        <v>180</v>
      </c>
      <c r="BM154" s="221" t="s">
        <v>386</v>
      </c>
    </row>
    <row r="155" s="2" customFormat="1" ht="21.75" customHeight="1">
      <c r="A155" s="38"/>
      <c r="B155" s="39"/>
      <c r="C155" s="210" t="s">
        <v>333</v>
      </c>
      <c r="D155" s="210" t="s">
        <v>176</v>
      </c>
      <c r="E155" s="211" t="s">
        <v>387</v>
      </c>
      <c r="F155" s="212" t="s">
        <v>388</v>
      </c>
      <c r="G155" s="213" t="s">
        <v>179</v>
      </c>
      <c r="H155" s="214">
        <v>156</v>
      </c>
      <c r="I155" s="215"/>
      <c r="J155" s="216">
        <f>ROUND(I155*H155,2)</f>
        <v>0</v>
      </c>
      <c r="K155" s="212" t="s">
        <v>1</v>
      </c>
      <c r="L155" s="44"/>
      <c r="M155" s="217" t="s">
        <v>1</v>
      </c>
      <c r="N155" s="218" t="s">
        <v>41</v>
      </c>
      <c r="O155" s="91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1" t="s">
        <v>180</v>
      </c>
      <c r="AT155" s="221" t="s">
        <v>176</v>
      </c>
      <c r="AU155" s="221" t="s">
        <v>84</v>
      </c>
      <c r="AY155" s="17" t="s">
        <v>175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84</v>
      </c>
      <c r="BK155" s="222">
        <f>ROUND(I155*H155,2)</f>
        <v>0</v>
      </c>
      <c r="BL155" s="17" t="s">
        <v>180</v>
      </c>
      <c r="BM155" s="221" t="s">
        <v>389</v>
      </c>
    </row>
    <row r="156" s="2" customFormat="1" ht="16.5" customHeight="1">
      <c r="A156" s="38"/>
      <c r="B156" s="39"/>
      <c r="C156" s="210" t="s">
        <v>390</v>
      </c>
      <c r="D156" s="210" t="s">
        <v>176</v>
      </c>
      <c r="E156" s="211" t="s">
        <v>391</v>
      </c>
      <c r="F156" s="212" t="s">
        <v>392</v>
      </c>
      <c r="G156" s="213" t="s">
        <v>179</v>
      </c>
      <c r="H156" s="214">
        <v>312</v>
      </c>
      <c r="I156" s="215"/>
      <c r="J156" s="216">
        <f>ROUND(I156*H156,2)</f>
        <v>0</v>
      </c>
      <c r="K156" s="212" t="s">
        <v>1</v>
      </c>
      <c r="L156" s="44"/>
      <c r="M156" s="217" t="s">
        <v>1</v>
      </c>
      <c r="N156" s="218" t="s">
        <v>41</v>
      </c>
      <c r="O156" s="91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180</v>
      </c>
      <c r="AT156" s="221" t="s">
        <v>176</v>
      </c>
      <c r="AU156" s="221" t="s">
        <v>84</v>
      </c>
      <c r="AY156" s="17" t="s">
        <v>175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84</v>
      </c>
      <c r="BK156" s="222">
        <f>ROUND(I156*H156,2)</f>
        <v>0</v>
      </c>
      <c r="BL156" s="17" t="s">
        <v>180</v>
      </c>
      <c r="BM156" s="221" t="s">
        <v>393</v>
      </c>
    </row>
    <row r="157" s="2" customFormat="1" ht="16.5" customHeight="1">
      <c r="A157" s="38"/>
      <c r="B157" s="39"/>
      <c r="C157" s="210" t="s">
        <v>336</v>
      </c>
      <c r="D157" s="210" t="s">
        <v>176</v>
      </c>
      <c r="E157" s="211" t="s">
        <v>394</v>
      </c>
      <c r="F157" s="212" t="s">
        <v>395</v>
      </c>
      <c r="G157" s="213" t="s">
        <v>257</v>
      </c>
      <c r="H157" s="214">
        <v>1</v>
      </c>
      <c r="I157" s="215"/>
      <c r="J157" s="216">
        <f>ROUND(I157*H157,2)</f>
        <v>0</v>
      </c>
      <c r="K157" s="212" t="s">
        <v>1</v>
      </c>
      <c r="L157" s="44"/>
      <c r="M157" s="217" t="s">
        <v>1</v>
      </c>
      <c r="N157" s="218" t="s">
        <v>41</v>
      </c>
      <c r="O157" s="91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1" t="s">
        <v>180</v>
      </c>
      <c r="AT157" s="221" t="s">
        <v>176</v>
      </c>
      <c r="AU157" s="221" t="s">
        <v>84</v>
      </c>
      <c r="AY157" s="17" t="s">
        <v>175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7" t="s">
        <v>84</v>
      </c>
      <c r="BK157" s="222">
        <f>ROUND(I157*H157,2)</f>
        <v>0</v>
      </c>
      <c r="BL157" s="17" t="s">
        <v>180</v>
      </c>
      <c r="BM157" s="221" t="s">
        <v>396</v>
      </c>
    </row>
    <row r="158" s="2" customFormat="1" ht="16.5" customHeight="1">
      <c r="A158" s="38"/>
      <c r="B158" s="39"/>
      <c r="C158" s="210" t="s">
        <v>397</v>
      </c>
      <c r="D158" s="210" t="s">
        <v>176</v>
      </c>
      <c r="E158" s="211" t="s">
        <v>398</v>
      </c>
      <c r="F158" s="212" t="s">
        <v>399</v>
      </c>
      <c r="G158" s="213" t="s">
        <v>179</v>
      </c>
      <c r="H158" s="214">
        <v>1</v>
      </c>
      <c r="I158" s="215"/>
      <c r="J158" s="216">
        <f>ROUND(I158*H158,2)</f>
        <v>0</v>
      </c>
      <c r="K158" s="212" t="s">
        <v>1</v>
      </c>
      <c r="L158" s="44"/>
      <c r="M158" s="217" t="s">
        <v>1</v>
      </c>
      <c r="N158" s="218" t="s">
        <v>41</v>
      </c>
      <c r="O158" s="91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180</v>
      </c>
      <c r="AT158" s="221" t="s">
        <v>176</v>
      </c>
      <c r="AU158" s="221" t="s">
        <v>84</v>
      </c>
      <c r="AY158" s="17" t="s">
        <v>175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84</v>
      </c>
      <c r="BK158" s="222">
        <f>ROUND(I158*H158,2)</f>
        <v>0</v>
      </c>
      <c r="BL158" s="17" t="s">
        <v>180</v>
      </c>
      <c r="BM158" s="221" t="s">
        <v>400</v>
      </c>
    </row>
    <row r="159" s="2" customFormat="1" ht="16.5" customHeight="1">
      <c r="A159" s="38"/>
      <c r="B159" s="39"/>
      <c r="C159" s="210" t="s">
        <v>340</v>
      </c>
      <c r="D159" s="210" t="s">
        <v>176</v>
      </c>
      <c r="E159" s="211" t="s">
        <v>401</v>
      </c>
      <c r="F159" s="212" t="s">
        <v>402</v>
      </c>
      <c r="G159" s="213" t="s">
        <v>343</v>
      </c>
      <c r="H159" s="214">
        <v>32</v>
      </c>
      <c r="I159" s="215"/>
      <c r="J159" s="216">
        <f>ROUND(I159*H159,2)</f>
        <v>0</v>
      </c>
      <c r="K159" s="212" t="s">
        <v>1</v>
      </c>
      <c r="L159" s="44"/>
      <c r="M159" s="217" t="s">
        <v>1</v>
      </c>
      <c r="N159" s="218" t="s">
        <v>41</v>
      </c>
      <c r="O159" s="91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1" t="s">
        <v>180</v>
      </c>
      <c r="AT159" s="221" t="s">
        <v>176</v>
      </c>
      <c r="AU159" s="221" t="s">
        <v>84</v>
      </c>
      <c r="AY159" s="17" t="s">
        <v>175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7" t="s">
        <v>84</v>
      </c>
      <c r="BK159" s="222">
        <f>ROUND(I159*H159,2)</f>
        <v>0</v>
      </c>
      <c r="BL159" s="17" t="s">
        <v>180</v>
      </c>
      <c r="BM159" s="221" t="s">
        <v>403</v>
      </c>
    </row>
    <row r="160" s="2" customFormat="1" ht="16.5" customHeight="1">
      <c r="A160" s="38"/>
      <c r="B160" s="39"/>
      <c r="C160" s="210" t="s">
        <v>404</v>
      </c>
      <c r="D160" s="210" t="s">
        <v>176</v>
      </c>
      <c r="E160" s="211" t="s">
        <v>405</v>
      </c>
      <c r="F160" s="212" t="s">
        <v>406</v>
      </c>
      <c r="G160" s="213" t="s">
        <v>257</v>
      </c>
      <c r="H160" s="214">
        <v>1</v>
      </c>
      <c r="I160" s="215"/>
      <c r="J160" s="216">
        <f>ROUND(I160*H160,2)</f>
        <v>0</v>
      </c>
      <c r="K160" s="212" t="s">
        <v>1</v>
      </c>
      <c r="L160" s="44"/>
      <c r="M160" s="217" t="s">
        <v>1</v>
      </c>
      <c r="N160" s="218" t="s">
        <v>41</v>
      </c>
      <c r="O160" s="91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180</v>
      </c>
      <c r="AT160" s="221" t="s">
        <v>176</v>
      </c>
      <c r="AU160" s="221" t="s">
        <v>84</v>
      </c>
      <c r="AY160" s="17" t="s">
        <v>175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84</v>
      </c>
      <c r="BK160" s="222">
        <f>ROUND(I160*H160,2)</f>
        <v>0</v>
      </c>
      <c r="BL160" s="17" t="s">
        <v>180</v>
      </c>
      <c r="BM160" s="221" t="s">
        <v>407</v>
      </c>
    </row>
    <row r="161" s="2" customFormat="1" ht="16.5" customHeight="1">
      <c r="A161" s="38"/>
      <c r="B161" s="39"/>
      <c r="C161" s="210" t="s">
        <v>344</v>
      </c>
      <c r="D161" s="210" t="s">
        <v>176</v>
      </c>
      <c r="E161" s="211" t="s">
        <v>408</v>
      </c>
      <c r="F161" s="212" t="s">
        <v>409</v>
      </c>
      <c r="G161" s="213" t="s">
        <v>257</v>
      </c>
      <c r="H161" s="214">
        <v>1</v>
      </c>
      <c r="I161" s="215"/>
      <c r="J161" s="216">
        <f>ROUND(I161*H161,2)</f>
        <v>0</v>
      </c>
      <c r="K161" s="212" t="s">
        <v>1</v>
      </c>
      <c r="L161" s="44"/>
      <c r="M161" s="217" t="s">
        <v>1</v>
      </c>
      <c r="N161" s="218" t="s">
        <v>41</v>
      </c>
      <c r="O161" s="91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1" t="s">
        <v>180</v>
      </c>
      <c r="AT161" s="221" t="s">
        <v>176</v>
      </c>
      <c r="AU161" s="221" t="s">
        <v>84</v>
      </c>
      <c r="AY161" s="17" t="s">
        <v>175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7" t="s">
        <v>84</v>
      </c>
      <c r="BK161" s="222">
        <f>ROUND(I161*H161,2)</f>
        <v>0</v>
      </c>
      <c r="BL161" s="17" t="s">
        <v>180</v>
      </c>
      <c r="BM161" s="221" t="s">
        <v>410</v>
      </c>
    </row>
    <row r="162" s="2" customFormat="1" ht="16.5" customHeight="1">
      <c r="A162" s="38"/>
      <c r="B162" s="39"/>
      <c r="C162" s="210" t="s">
        <v>411</v>
      </c>
      <c r="D162" s="210" t="s">
        <v>176</v>
      </c>
      <c r="E162" s="211" t="s">
        <v>412</v>
      </c>
      <c r="F162" s="212" t="s">
        <v>413</v>
      </c>
      <c r="G162" s="213" t="s">
        <v>257</v>
      </c>
      <c r="H162" s="214">
        <v>1</v>
      </c>
      <c r="I162" s="215"/>
      <c r="J162" s="216">
        <f>ROUND(I162*H162,2)</f>
        <v>0</v>
      </c>
      <c r="K162" s="212" t="s">
        <v>1</v>
      </c>
      <c r="L162" s="44"/>
      <c r="M162" s="223" t="s">
        <v>1</v>
      </c>
      <c r="N162" s="224" t="s">
        <v>41</v>
      </c>
      <c r="O162" s="225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180</v>
      </c>
      <c r="AT162" s="221" t="s">
        <v>176</v>
      </c>
      <c r="AU162" s="221" t="s">
        <v>84</v>
      </c>
      <c r="AY162" s="17" t="s">
        <v>175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84</v>
      </c>
      <c r="BK162" s="222">
        <f>ROUND(I162*H162,2)</f>
        <v>0</v>
      </c>
      <c r="BL162" s="17" t="s">
        <v>180</v>
      </c>
      <c r="BM162" s="221" t="s">
        <v>414</v>
      </c>
    </row>
    <row r="163" s="2" customFormat="1" ht="6.96" customHeight="1">
      <c r="A163" s="38"/>
      <c r="B163" s="66"/>
      <c r="C163" s="67"/>
      <c r="D163" s="67"/>
      <c r="E163" s="67"/>
      <c r="F163" s="67"/>
      <c r="G163" s="67"/>
      <c r="H163" s="67"/>
      <c r="I163" s="67"/>
      <c r="J163" s="67"/>
      <c r="K163" s="67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cRmcXWbjlzikvPo7YnPLJ5A/Rd6Hwp00k5Mntkk6/gbVvTwZMjA74BKpbAvhDG+OhmkwjoAMYUL7Cba/gTi9EQ==" hashValue="nLkEj77NqKHVkf6WnMdTnVZzjRmCwW+k0O2GUCAIZNQAiCpXinf4EbkQWmdkc8m4dFvcME1lQFx7+9l+Z0ym0A==" algorithmName="SHA-512" password="CC35"/>
  <autoFilter ref="C118:K16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415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ROUND((SUM(BE118:BE130)),  2)</f>
        <v>0</v>
      </c>
      <c r="G33" s="38"/>
      <c r="H33" s="38"/>
      <c r="I33" s="155">
        <v>0.21</v>
      </c>
      <c r="J33" s="154">
        <f>ROUND(((SUM(BE118:BE130))*I33),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ROUND((SUM(BF118:BF130)),  2)</f>
        <v>0</v>
      </c>
      <c r="G34" s="38"/>
      <c r="H34" s="38"/>
      <c r="I34" s="155">
        <v>0.15</v>
      </c>
      <c r="J34" s="154">
        <f>ROUND(((SUM(BF118:BF130))*I34),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ROUND((SUM(BG118:BG130)),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ROUND((SUM(BH118:BH130)),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ROUND((SUM(BI118:BI130)),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011 - EZS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416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417</v>
      </c>
      <c r="E98" s="182"/>
      <c r="F98" s="182"/>
      <c r="G98" s="182"/>
      <c r="H98" s="182"/>
      <c r="I98" s="182"/>
      <c r="J98" s="183">
        <f>J127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160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Klimatizace, slaboproudy - poliklinika Karviná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151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011 - EZS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18. 7. 2023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Statutární město Karviná</v>
      </c>
      <c r="G114" s="40"/>
      <c r="H114" s="40"/>
      <c r="I114" s="32" t="s">
        <v>30</v>
      </c>
      <c r="J114" s="36" t="str">
        <f>E21</f>
        <v>ATRIS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Barbora Kyšková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0" customFormat="1" ht="29.28" customHeight="1">
      <c r="A117" s="185"/>
      <c r="B117" s="186"/>
      <c r="C117" s="187" t="s">
        <v>161</v>
      </c>
      <c r="D117" s="188" t="s">
        <v>61</v>
      </c>
      <c r="E117" s="188" t="s">
        <v>57</v>
      </c>
      <c r="F117" s="188" t="s">
        <v>58</v>
      </c>
      <c r="G117" s="188" t="s">
        <v>162</v>
      </c>
      <c r="H117" s="188" t="s">
        <v>163</v>
      </c>
      <c r="I117" s="188" t="s">
        <v>164</v>
      </c>
      <c r="J117" s="188" t="s">
        <v>156</v>
      </c>
      <c r="K117" s="189" t="s">
        <v>165</v>
      </c>
      <c r="L117" s="190"/>
      <c r="M117" s="100" t="s">
        <v>1</v>
      </c>
      <c r="N117" s="101" t="s">
        <v>40</v>
      </c>
      <c r="O117" s="101" t="s">
        <v>166</v>
      </c>
      <c r="P117" s="101" t="s">
        <v>167</v>
      </c>
      <c r="Q117" s="101" t="s">
        <v>168</v>
      </c>
      <c r="R117" s="101" t="s">
        <v>169</v>
      </c>
      <c r="S117" s="101" t="s">
        <v>170</v>
      </c>
      <c r="T117" s="102" t="s">
        <v>171</v>
      </c>
      <c r="U117" s="185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</row>
    <row r="118" s="2" customFormat="1" ht="22.8" customHeight="1">
      <c r="A118" s="38"/>
      <c r="B118" s="39"/>
      <c r="C118" s="107" t="s">
        <v>172</v>
      </c>
      <c r="D118" s="40"/>
      <c r="E118" s="40"/>
      <c r="F118" s="40"/>
      <c r="G118" s="40"/>
      <c r="H118" s="40"/>
      <c r="I118" s="40"/>
      <c r="J118" s="191">
        <f>BK118</f>
        <v>0</v>
      </c>
      <c r="K118" s="40"/>
      <c r="L118" s="44"/>
      <c r="M118" s="103"/>
      <c r="N118" s="192"/>
      <c r="O118" s="104"/>
      <c r="P118" s="193">
        <f>P119+P127</f>
        <v>0</v>
      </c>
      <c r="Q118" s="104"/>
      <c r="R118" s="193">
        <f>R119+R127</f>
        <v>0</v>
      </c>
      <c r="S118" s="104"/>
      <c r="T118" s="194">
        <f>T119+T127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158</v>
      </c>
      <c r="BK118" s="195">
        <f>BK119+BK127</f>
        <v>0</v>
      </c>
    </row>
    <row r="119" s="11" customFormat="1" ht="25.92" customHeight="1">
      <c r="A119" s="11"/>
      <c r="B119" s="196"/>
      <c r="C119" s="197"/>
      <c r="D119" s="198" t="s">
        <v>75</v>
      </c>
      <c r="E119" s="199" t="s">
        <v>173</v>
      </c>
      <c r="F119" s="199" t="s">
        <v>346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SUM(P120:P126)</f>
        <v>0</v>
      </c>
      <c r="Q119" s="204"/>
      <c r="R119" s="205">
        <f>SUM(R120:R126)</f>
        <v>0</v>
      </c>
      <c r="S119" s="204"/>
      <c r="T119" s="206">
        <f>SUM(T120:T126)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7" t="s">
        <v>84</v>
      </c>
      <c r="AT119" s="208" t="s">
        <v>75</v>
      </c>
      <c r="AU119" s="208" t="s">
        <v>76</v>
      </c>
      <c r="AY119" s="207" t="s">
        <v>175</v>
      </c>
      <c r="BK119" s="209">
        <f>SUM(BK120:BK126)</f>
        <v>0</v>
      </c>
    </row>
    <row r="120" s="2" customFormat="1" ht="16.5" customHeight="1">
      <c r="A120" s="38"/>
      <c r="B120" s="39"/>
      <c r="C120" s="210" t="s">
        <v>84</v>
      </c>
      <c r="D120" s="210" t="s">
        <v>176</v>
      </c>
      <c r="E120" s="211" t="s">
        <v>418</v>
      </c>
      <c r="F120" s="212" t="s">
        <v>419</v>
      </c>
      <c r="G120" s="213" t="s">
        <v>350</v>
      </c>
      <c r="H120" s="214">
        <v>6400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86</v>
      </c>
    </row>
    <row r="121" s="2" customFormat="1" ht="16.5" customHeight="1">
      <c r="A121" s="38"/>
      <c r="B121" s="39"/>
      <c r="C121" s="210" t="s">
        <v>86</v>
      </c>
      <c r="D121" s="210" t="s">
        <v>176</v>
      </c>
      <c r="E121" s="211" t="s">
        <v>420</v>
      </c>
      <c r="F121" s="212" t="s">
        <v>421</v>
      </c>
      <c r="G121" s="213" t="s">
        <v>350</v>
      </c>
      <c r="H121" s="214">
        <v>600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180</v>
      </c>
    </row>
    <row r="122" s="2" customFormat="1" ht="16.5" customHeight="1">
      <c r="A122" s="38"/>
      <c r="B122" s="39"/>
      <c r="C122" s="210" t="s">
        <v>183</v>
      </c>
      <c r="D122" s="210" t="s">
        <v>176</v>
      </c>
      <c r="E122" s="211" t="s">
        <v>361</v>
      </c>
      <c r="F122" s="212" t="s">
        <v>362</v>
      </c>
      <c r="G122" s="213" t="s">
        <v>350</v>
      </c>
      <c r="H122" s="214">
        <v>90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180</v>
      </c>
      <c r="AT122" s="221" t="s">
        <v>176</v>
      </c>
      <c r="AU122" s="221" t="s">
        <v>84</v>
      </c>
      <c r="AY122" s="17" t="s">
        <v>175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180</v>
      </c>
      <c r="BM122" s="221" t="s">
        <v>186</v>
      </c>
    </row>
    <row r="123" s="2" customFormat="1" ht="16.5" customHeight="1">
      <c r="A123" s="38"/>
      <c r="B123" s="39"/>
      <c r="C123" s="210" t="s">
        <v>180</v>
      </c>
      <c r="D123" s="210" t="s">
        <v>176</v>
      </c>
      <c r="E123" s="211" t="s">
        <v>368</v>
      </c>
      <c r="F123" s="212" t="s">
        <v>369</v>
      </c>
      <c r="G123" s="213" t="s">
        <v>179</v>
      </c>
      <c r="H123" s="214">
        <v>3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189</v>
      </c>
    </row>
    <row r="124" s="2" customFormat="1" ht="24.15" customHeight="1">
      <c r="A124" s="38"/>
      <c r="B124" s="39"/>
      <c r="C124" s="210" t="s">
        <v>190</v>
      </c>
      <c r="D124" s="210" t="s">
        <v>176</v>
      </c>
      <c r="E124" s="211" t="s">
        <v>422</v>
      </c>
      <c r="F124" s="212" t="s">
        <v>423</v>
      </c>
      <c r="G124" s="213" t="s">
        <v>179</v>
      </c>
      <c r="H124" s="214">
        <v>10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41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180</v>
      </c>
      <c r="AT124" s="221" t="s">
        <v>176</v>
      </c>
      <c r="AU124" s="221" t="s">
        <v>84</v>
      </c>
      <c r="AY124" s="17" t="s">
        <v>175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84</v>
      </c>
      <c r="BK124" s="222">
        <f>ROUND(I124*H124,2)</f>
        <v>0</v>
      </c>
      <c r="BL124" s="17" t="s">
        <v>180</v>
      </c>
      <c r="BM124" s="221" t="s">
        <v>193</v>
      </c>
    </row>
    <row r="125" s="2" customFormat="1" ht="16.5" customHeight="1">
      <c r="A125" s="38"/>
      <c r="B125" s="39"/>
      <c r="C125" s="210" t="s">
        <v>186</v>
      </c>
      <c r="D125" s="210" t="s">
        <v>176</v>
      </c>
      <c r="E125" s="211" t="s">
        <v>375</v>
      </c>
      <c r="F125" s="212" t="s">
        <v>376</v>
      </c>
      <c r="G125" s="213" t="s">
        <v>257</v>
      </c>
      <c r="H125" s="214">
        <v>1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180</v>
      </c>
      <c r="AT125" s="221" t="s">
        <v>176</v>
      </c>
      <c r="AU125" s="221" t="s">
        <v>84</v>
      </c>
      <c r="AY125" s="17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180</v>
      </c>
      <c r="BM125" s="221" t="s">
        <v>196</v>
      </c>
    </row>
    <row r="126" s="2" customFormat="1" ht="16.5" customHeight="1">
      <c r="A126" s="38"/>
      <c r="B126" s="39"/>
      <c r="C126" s="210" t="s">
        <v>197</v>
      </c>
      <c r="D126" s="210" t="s">
        <v>176</v>
      </c>
      <c r="E126" s="211" t="s">
        <v>424</v>
      </c>
      <c r="F126" s="212" t="s">
        <v>425</v>
      </c>
      <c r="G126" s="213" t="s">
        <v>343</v>
      </c>
      <c r="H126" s="214">
        <v>24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41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180</v>
      </c>
      <c r="AT126" s="221" t="s">
        <v>176</v>
      </c>
      <c r="AU126" s="221" t="s">
        <v>84</v>
      </c>
      <c r="AY126" s="17" t="s">
        <v>175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84</v>
      </c>
      <c r="BK126" s="222">
        <f>ROUND(I126*H126,2)</f>
        <v>0</v>
      </c>
      <c r="BL126" s="17" t="s">
        <v>180</v>
      </c>
      <c r="BM126" s="221" t="s">
        <v>200</v>
      </c>
    </row>
    <row r="127" s="11" customFormat="1" ht="25.92" customHeight="1">
      <c r="A127" s="11"/>
      <c r="B127" s="196"/>
      <c r="C127" s="197"/>
      <c r="D127" s="198" t="s">
        <v>75</v>
      </c>
      <c r="E127" s="199" t="s">
        <v>345</v>
      </c>
      <c r="F127" s="199" t="s">
        <v>382</v>
      </c>
      <c r="G127" s="197"/>
      <c r="H127" s="197"/>
      <c r="I127" s="200"/>
      <c r="J127" s="201">
        <f>BK127</f>
        <v>0</v>
      </c>
      <c r="K127" s="197"/>
      <c r="L127" s="202"/>
      <c r="M127" s="203"/>
      <c r="N127" s="204"/>
      <c r="O127" s="204"/>
      <c r="P127" s="205">
        <f>SUM(P128:P130)</f>
        <v>0</v>
      </c>
      <c r="Q127" s="204"/>
      <c r="R127" s="205">
        <f>SUM(R128:R130)</f>
        <v>0</v>
      </c>
      <c r="S127" s="204"/>
      <c r="T127" s="206">
        <f>SUM(T128:T130)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7" t="s">
        <v>84</v>
      </c>
      <c r="AT127" s="208" t="s">
        <v>75</v>
      </c>
      <c r="AU127" s="208" t="s">
        <v>76</v>
      </c>
      <c r="AY127" s="207" t="s">
        <v>175</v>
      </c>
      <c r="BK127" s="209">
        <f>SUM(BK128:BK130)</f>
        <v>0</v>
      </c>
    </row>
    <row r="128" s="2" customFormat="1" ht="16.5" customHeight="1">
      <c r="A128" s="38"/>
      <c r="B128" s="39"/>
      <c r="C128" s="210" t="s">
        <v>189</v>
      </c>
      <c r="D128" s="210" t="s">
        <v>176</v>
      </c>
      <c r="E128" s="211" t="s">
        <v>401</v>
      </c>
      <c r="F128" s="212" t="s">
        <v>402</v>
      </c>
      <c r="G128" s="213" t="s">
        <v>343</v>
      </c>
      <c r="H128" s="214">
        <v>25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41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180</v>
      </c>
      <c r="AT128" s="221" t="s">
        <v>176</v>
      </c>
      <c r="AU128" s="221" t="s">
        <v>84</v>
      </c>
      <c r="AY128" s="17" t="s">
        <v>175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84</v>
      </c>
      <c r="BK128" s="222">
        <f>ROUND(I128*H128,2)</f>
        <v>0</v>
      </c>
      <c r="BL128" s="17" t="s">
        <v>180</v>
      </c>
      <c r="BM128" s="221" t="s">
        <v>203</v>
      </c>
    </row>
    <row r="129" s="2" customFormat="1" ht="16.5" customHeight="1">
      <c r="A129" s="38"/>
      <c r="B129" s="39"/>
      <c r="C129" s="210" t="s">
        <v>204</v>
      </c>
      <c r="D129" s="210" t="s">
        <v>176</v>
      </c>
      <c r="E129" s="211" t="s">
        <v>426</v>
      </c>
      <c r="F129" s="212" t="s">
        <v>406</v>
      </c>
      <c r="G129" s="213" t="s">
        <v>257</v>
      </c>
      <c r="H129" s="214">
        <v>1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84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208</v>
      </c>
    </row>
    <row r="130" s="2" customFormat="1" ht="16.5" customHeight="1">
      <c r="A130" s="38"/>
      <c r="B130" s="39"/>
      <c r="C130" s="210" t="s">
        <v>193</v>
      </c>
      <c r="D130" s="210" t="s">
        <v>176</v>
      </c>
      <c r="E130" s="211" t="s">
        <v>427</v>
      </c>
      <c r="F130" s="212" t="s">
        <v>409</v>
      </c>
      <c r="G130" s="213" t="s">
        <v>257</v>
      </c>
      <c r="H130" s="214">
        <v>1</v>
      </c>
      <c r="I130" s="215"/>
      <c r="J130" s="216">
        <f>ROUND(I130*H130,2)</f>
        <v>0</v>
      </c>
      <c r="K130" s="212" t="s">
        <v>1</v>
      </c>
      <c r="L130" s="44"/>
      <c r="M130" s="223" t="s">
        <v>1</v>
      </c>
      <c r="N130" s="224" t="s">
        <v>41</v>
      </c>
      <c r="O130" s="225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180</v>
      </c>
      <c r="AT130" s="221" t="s">
        <v>176</v>
      </c>
      <c r="AU130" s="221" t="s">
        <v>84</v>
      </c>
      <c r="AY130" s="17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180</v>
      </c>
      <c r="BM130" s="221" t="s">
        <v>211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v7cUPEZQZDJXxrEe3yMBemXCPy1H/CT5ZBZW+lcr8RaH5IFTPSwiXrL8jHB1ktOnut3wq4n/Emwl+KynyZtlDQ==" hashValue="vjviZuNK3rqLl2epK/kVTxwAwau4QXq9ckasHxe6FHwjYjonAwrCL7RYZtoFDUpt1003qqjuD7l0uomzJZvLwQ==" algorithmName="SHA-512" password="CC35"/>
  <autoFilter ref="C117:K13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428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ROUND((SUM(BE118:BE154)),  2)</f>
        <v>0</v>
      </c>
      <c r="G33" s="38"/>
      <c r="H33" s="38"/>
      <c r="I33" s="155">
        <v>0.21</v>
      </c>
      <c r="J33" s="154">
        <f>ROUND(((SUM(BE118:BE154))*I33),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ROUND((SUM(BF118:BF154)),  2)</f>
        <v>0</v>
      </c>
      <c r="G34" s="38"/>
      <c r="H34" s="38"/>
      <c r="I34" s="155">
        <v>0.15</v>
      </c>
      <c r="J34" s="154">
        <f>ROUND(((SUM(BF118:BF154))*I34),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ROUND((SUM(BG118:BG154)),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ROUND((SUM(BH118:BH154)),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ROUND((SUM(BI118:BI154)),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012 - EPS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416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417</v>
      </c>
      <c r="E98" s="182"/>
      <c r="F98" s="182"/>
      <c r="G98" s="182"/>
      <c r="H98" s="182"/>
      <c r="I98" s="182"/>
      <c r="J98" s="183">
        <f>J149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160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Klimatizace, slaboproudy - poliklinika Karviná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151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012 - EPS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18. 7. 2023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Statutární město Karviná</v>
      </c>
      <c r="G114" s="40"/>
      <c r="H114" s="40"/>
      <c r="I114" s="32" t="s">
        <v>30</v>
      </c>
      <c r="J114" s="36" t="str">
        <f>E21</f>
        <v>ATRIS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Barbora Kyšková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0" customFormat="1" ht="29.28" customHeight="1">
      <c r="A117" s="185"/>
      <c r="B117" s="186"/>
      <c r="C117" s="187" t="s">
        <v>161</v>
      </c>
      <c r="D117" s="188" t="s">
        <v>61</v>
      </c>
      <c r="E117" s="188" t="s">
        <v>57</v>
      </c>
      <c r="F117" s="188" t="s">
        <v>58</v>
      </c>
      <c r="G117" s="188" t="s">
        <v>162</v>
      </c>
      <c r="H117" s="188" t="s">
        <v>163</v>
      </c>
      <c r="I117" s="188" t="s">
        <v>164</v>
      </c>
      <c r="J117" s="188" t="s">
        <v>156</v>
      </c>
      <c r="K117" s="189" t="s">
        <v>165</v>
      </c>
      <c r="L117" s="190"/>
      <c r="M117" s="100" t="s">
        <v>1</v>
      </c>
      <c r="N117" s="101" t="s">
        <v>40</v>
      </c>
      <c r="O117" s="101" t="s">
        <v>166</v>
      </c>
      <c r="P117" s="101" t="s">
        <v>167</v>
      </c>
      <c r="Q117" s="101" t="s">
        <v>168</v>
      </c>
      <c r="R117" s="101" t="s">
        <v>169</v>
      </c>
      <c r="S117" s="101" t="s">
        <v>170</v>
      </c>
      <c r="T117" s="102" t="s">
        <v>171</v>
      </c>
      <c r="U117" s="185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</row>
    <row r="118" s="2" customFormat="1" ht="22.8" customHeight="1">
      <c r="A118" s="38"/>
      <c r="B118" s="39"/>
      <c r="C118" s="107" t="s">
        <v>172</v>
      </c>
      <c r="D118" s="40"/>
      <c r="E118" s="40"/>
      <c r="F118" s="40"/>
      <c r="G118" s="40"/>
      <c r="H118" s="40"/>
      <c r="I118" s="40"/>
      <c r="J118" s="191">
        <f>BK118</f>
        <v>0</v>
      </c>
      <c r="K118" s="40"/>
      <c r="L118" s="44"/>
      <c r="M118" s="103"/>
      <c r="N118" s="192"/>
      <c r="O118" s="104"/>
      <c r="P118" s="193">
        <f>P119+P149</f>
        <v>0</v>
      </c>
      <c r="Q118" s="104"/>
      <c r="R118" s="193">
        <f>R119+R149</f>
        <v>0</v>
      </c>
      <c r="S118" s="104"/>
      <c r="T118" s="194">
        <f>T119+T149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158</v>
      </c>
      <c r="BK118" s="195">
        <f>BK119+BK149</f>
        <v>0</v>
      </c>
    </row>
    <row r="119" s="11" customFormat="1" ht="25.92" customHeight="1">
      <c r="A119" s="11"/>
      <c r="B119" s="196"/>
      <c r="C119" s="197"/>
      <c r="D119" s="198" t="s">
        <v>75</v>
      </c>
      <c r="E119" s="199" t="s">
        <v>173</v>
      </c>
      <c r="F119" s="199" t="s">
        <v>346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SUM(P120:P148)</f>
        <v>0</v>
      </c>
      <c r="Q119" s="204"/>
      <c r="R119" s="205">
        <f>SUM(R120:R148)</f>
        <v>0</v>
      </c>
      <c r="S119" s="204"/>
      <c r="T119" s="206">
        <f>SUM(T120:T148)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7" t="s">
        <v>84</v>
      </c>
      <c r="AT119" s="208" t="s">
        <v>75</v>
      </c>
      <c r="AU119" s="208" t="s">
        <v>76</v>
      </c>
      <c r="AY119" s="207" t="s">
        <v>175</v>
      </c>
      <c r="BK119" s="209">
        <f>SUM(BK120:BK148)</f>
        <v>0</v>
      </c>
    </row>
    <row r="120" s="2" customFormat="1" ht="21.75" customHeight="1">
      <c r="A120" s="38"/>
      <c r="B120" s="39"/>
      <c r="C120" s="210" t="s">
        <v>84</v>
      </c>
      <c r="D120" s="210" t="s">
        <v>176</v>
      </c>
      <c r="E120" s="211" t="s">
        <v>429</v>
      </c>
      <c r="F120" s="212" t="s">
        <v>430</v>
      </c>
      <c r="G120" s="213" t="s">
        <v>350</v>
      </c>
      <c r="H120" s="214">
        <v>2550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86</v>
      </c>
    </row>
    <row r="121" s="12" customFormat="1">
      <c r="A121" s="12"/>
      <c r="B121" s="233"/>
      <c r="C121" s="234"/>
      <c r="D121" s="228" t="s">
        <v>431</v>
      </c>
      <c r="E121" s="235" t="s">
        <v>1</v>
      </c>
      <c r="F121" s="236" t="s">
        <v>432</v>
      </c>
      <c r="G121" s="234"/>
      <c r="H121" s="237">
        <v>2550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43" t="s">
        <v>431</v>
      </c>
      <c r="AU121" s="243" t="s">
        <v>84</v>
      </c>
      <c r="AV121" s="12" t="s">
        <v>86</v>
      </c>
      <c r="AW121" s="12" t="s">
        <v>32</v>
      </c>
      <c r="AX121" s="12" t="s">
        <v>76</v>
      </c>
      <c r="AY121" s="243" t="s">
        <v>175</v>
      </c>
    </row>
    <row r="122" s="13" customFormat="1">
      <c r="A122" s="13"/>
      <c r="B122" s="244"/>
      <c r="C122" s="245"/>
      <c r="D122" s="228" t="s">
        <v>431</v>
      </c>
      <c r="E122" s="246" t="s">
        <v>1</v>
      </c>
      <c r="F122" s="247" t="s">
        <v>433</v>
      </c>
      <c r="G122" s="245"/>
      <c r="H122" s="248">
        <v>2550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4" t="s">
        <v>431</v>
      </c>
      <c r="AU122" s="254" t="s">
        <v>84</v>
      </c>
      <c r="AV122" s="13" t="s">
        <v>180</v>
      </c>
      <c r="AW122" s="13" t="s">
        <v>32</v>
      </c>
      <c r="AX122" s="13" t="s">
        <v>84</v>
      </c>
      <c r="AY122" s="254" t="s">
        <v>175</v>
      </c>
    </row>
    <row r="123" s="2" customFormat="1" ht="24.15" customHeight="1">
      <c r="A123" s="38"/>
      <c r="B123" s="39"/>
      <c r="C123" s="210" t="s">
        <v>86</v>
      </c>
      <c r="D123" s="210" t="s">
        <v>176</v>
      </c>
      <c r="E123" s="211" t="s">
        <v>434</v>
      </c>
      <c r="F123" s="212" t="s">
        <v>435</v>
      </c>
      <c r="G123" s="213" t="s">
        <v>350</v>
      </c>
      <c r="H123" s="214">
        <v>400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180</v>
      </c>
    </row>
    <row r="124" s="12" customFormat="1">
      <c r="A124" s="12"/>
      <c r="B124" s="233"/>
      <c r="C124" s="234"/>
      <c r="D124" s="228" t="s">
        <v>431</v>
      </c>
      <c r="E124" s="235" t="s">
        <v>1</v>
      </c>
      <c r="F124" s="236" t="s">
        <v>436</v>
      </c>
      <c r="G124" s="234"/>
      <c r="H124" s="237">
        <v>400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43" t="s">
        <v>431</v>
      </c>
      <c r="AU124" s="243" t="s">
        <v>84</v>
      </c>
      <c r="AV124" s="12" t="s">
        <v>86</v>
      </c>
      <c r="AW124" s="12" t="s">
        <v>32</v>
      </c>
      <c r="AX124" s="12" t="s">
        <v>76</v>
      </c>
      <c r="AY124" s="243" t="s">
        <v>175</v>
      </c>
    </row>
    <row r="125" s="13" customFormat="1">
      <c r="A125" s="13"/>
      <c r="B125" s="244"/>
      <c r="C125" s="245"/>
      <c r="D125" s="228" t="s">
        <v>431</v>
      </c>
      <c r="E125" s="246" t="s">
        <v>1</v>
      </c>
      <c r="F125" s="247" t="s">
        <v>433</v>
      </c>
      <c r="G125" s="245"/>
      <c r="H125" s="248">
        <v>400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4" t="s">
        <v>431</v>
      </c>
      <c r="AU125" s="254" t="s">
        <v>84</v>
      </c>
      <c r="AV125" s="13" t="s">
        <v>180</v>
      </c>
      <c r="AW125" s="13" t="s">
        <v>32</v>
      </c>
      <c r="AX125" s="13" t="s">
        <v>84</v>
      </c>
      <c r="AY125" s="254" t="s">
        <v>175</v>
      </c>
    </row>
    <row r="126" s="2" customFormat="1" ht="24.15" customHeight="1">
      <c r="A126" s="38"/>
      <c r="B126" s="39"/>
      <c r="C126" s="210" t="s">
        <v>183</v>
      </c>
      <c r="D126" s="210" t="s">
        <v>176</v>
      </c>
      <c r="E126" s="211" t="s">
        <v>437</v>
      </c>
      <c r="F126" s="212" t="s">
        <v>438</v>
      </c>
      <c r="G126" s="213" t="s">
        <v>350</v>
      </c>
      <c r="H126" s="214">
        <v>0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41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180</v>
      </c>
      <c r="AT126" s="221" t="s">
        <v>176</v>
      </c>
      <c r="AU126" s="221" t="s">
        <v>84</v>
      </c>
      <c r="AY126" s="17" t="s">
        <v>175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84</v>
      </c>
      <c r="BK126" s="222">
        <f>ROUND(I126*H126,2)</f>
        <v>0</v>
      </c>
      <c r="BL126" s="17" t="s">
        <v>180</v>
      </c>
      <c r="BM126" s="221" t="s">
        <v>186</v>
      </c>
    </row>
    <row r="127" s="2" customFormat="1" ht="21.75" customHeight="1">
      <c r="A127" s="38"/>
      <c r="B127" s="39"/>
      <c r="C127" s="210" t="s">
        <v>180</v>
      </c>
      <c r="D127" s="210" t="s">
        <v>176</v>
      </c>
      <c r="E127" s="211" t="s">
        <v>439</v>
      </c>
      <c r="F127" s="212" t="s">
        <v>440</v>
      </c>
      <c r="G127" s="213" t="s">
        <v>350</v>
      </c>
      <c r="H127" s="214">
        <v>30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84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189</v>
      </c>
    </row>
    <row r="128" s="12" customFormat="1">
      <c r="A128" s="12"/>
      <c r="B128" s="233"/>
      <c r="C128" s="234"/>
      <c r="D128" s="228" t="s">
        <v>431</v>
      </c>
      <c r="E128" s="235" t="s">
        <v>1</v>
      </c>
      <c r="F128" s="236" t="s">
        <v>441</v>
      </c>
      <c r="G128" s="234"/>
      <c r="H128" s="237">
        <v>30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43" t="s">
        <v>431</v>
      </c>
      <c r="AU128" s="243" t="s">
        <v>84</v>
      </c>
      <c r="AV128" s="12" t="s">
        <v>86</v>
      </c>
      <c r="AW128" s="12" t="s">
        <v>32</v>
      </c>
      <c r="AX128" s="12" t="s">
        <v>76</v>
      </c>
      <c r="AY128" s="243" t="s">
        <v>175</v>
      </c>
    </row>
    <row r="129" s="13" customFormat="1">
      <c r="A129" s="13"/>
      <c r="B129" s="244"/>
      <c r="C129" s="245"/>
      <c r="D129" s="228" t="s">
        <v>431</v>
      </c>
      <c r="E129" s="246" t="s">
        <v>1</v>
      </c>
      <c r="F129" s="247" t="s">
        <v>433</v>
      </c>
      <c r="G129" s="245"/>
      <c r="H129" s="248">
        <v>30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4" t="s">
        <v>431</v>
      </c>
      <c r="AU129" s="254" t="s">
        <v>84</v>
      </c>
      <c r="AV129" s="13" t="s">
        <v>180</v>
      </c>
      <c r="AW129" s="13" t="s">
        <v>32</v>
      </c>
      <c r="AX129" s="13" t="s">
        <v>84</v>
      </c>
      <c r="AY129" s="254" t="s">
        <v>175</v>
      </c>
    </row>
    <row r="130" s="2" customFormat="1" ht="24.15" customHeight="1">
      <c r="A130" s="38"/>
      <c r="B130" s="39"/>
      <c r="C130" s="210" t="s">
        <v>190</v>
      </c>
      <c r="D130" s="210" t="s">
        <v>176</v>
      </c>
      <c r="E130" s="211" t="s">
        <v>442</v>
      </c>
      <c r="F130" s="212" t="s">
        <v>443</v>
      </c>
      <c r="G130" s="213" t="s">
        <v>179</v>
      </c>
      <c r="H130" s="214">
        <v>1400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41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180</v>
      </c>
      <c r="AT130" s="221" t="s">
        <v>176</v>
      </c>
      <c r="AU130" s="221" t="s">
        <v>84</v>
      </c>
      <c r="AY130" s="17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180</v>
      </c>
      <c r="BM130" s="221" t="s">
        <v>193</v>
      </c>
    </row>
    <row r="131" s="12" customFormat="1">
      <c r="A131" s="12"/>
      <c r="B131" s="233"/>
      <c r="C131" s="234"/>
      <c r="D131" s="228" t="s">
        <v>431</v>
      </c>
      <c r="E131" s="235" t="s">
        <v>1</v>
      </c>
      <c r="F131" s="236" t="s">
        <v>444</v>
      </c>
      <c r="G131" s="234"/>
      <c r="H131" s="237">
        <v>1400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43" t="s">
        <v>431</v>
      </c>
      <c r="AU131" s="243" t="s">
        <v>84</v>
      </c>
      <c r="AV131" s="12" t="s">
        <v>86</v>
      </c>
      <c r="AW131" s="12" t="s">
        <v>32</v>
      </c>
      <c r="AX131" s="12" t="s">
        <v>76</v>
      </c>
      <c r="AY131" s="243" t="s">
        <v>175</v>
      </c>
    </row>
    <row r="132" s="13" customFormat="1">
      <c r="A132" s="13"/>
      <c r="B132" s="244"/>
      <c r="C132" s="245"/>
      <c r="D132" s="228" t="s">
        <v>431</v>
      </c>
      <c r="E132" s="246" t="s">
        <v>1</v>
      </c>
      <c r="F132" s="247" t="s">
        <v>433</v>
      </c>
      <c r="G132" s="245"/>
      <c r="H132" s="248">
        <v>1400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4" t="s">
        <v>431</v>
      </c>
      <c r="AU132" s="254" t="s">
        <v>84</v>
      </c>
      <c r="AV132" s="13" t="s">
        <v>180</v>
      </c>
      <c r="AW132" s="13" t="s">
        <v>32</v>
      </c>
      <c r="AX132" s="13" t="s">
        <v>84</v>
      </c>
      <c r="AY132" s="254" t="s">
        <v>175</v>
      </c>
    </row>
    <row r="133" s="2" customFormat="1" ht="24.15" customHeight="1">
      <c r="A133" s="38"/>
      <c r="B133" s="39"/>
      <c r="C133" s="210" t="s">
        <v>186</v>
      </c>
      <c r="D133" s="210" t="s">
        <v>176</v>
      </c>
      <c r="E133" s="211" t="s">
        <v>445</v>
      </c>
      <c r="F133" s="212" t="s">
        <v>446</v>
      </c>
      <c r="G133" s="213" t="s">
        <v>179</v>
      </c>
      <c r="H133" s="214">
        <v>1400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180</v>
      </c>
      <c r="AT133" s="221" t="s">
        <v>176</v>
      </c>
      <c r="AU133" s="221" t="s">
        <v>84</v>
      </c>
      <c r="AY133" s="17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180</v>
      </c>
      <c r="BM133" s="221" t="s">
        <v>196</v>
      </c>
    </row>
    <row r="134" s="12" customFormat="1">
      <c r="A134" s="12"/>
      <c r="B134" s="233"/>
      <c r="C134" s="234"/>
      <c r="D134" s="228" t="s">
        <v>431</v>
      </c>
      <c r="E134" s="235" t="s">
        <v>1</v>
      </c>
      <c r="F134" s="236" t="s">
        <v>444</v>
      </c>
      <c r="G134" s="234"/>
      <c r="H134" s="237">
        <v>1400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43" t="s">
        <v>431</v>
      </c>
      <c r="AU134" s="243" t="s">
        <v>84</v>
      </c>
      <c r="AV134" s="12" t="s">
        <v>86</v>
      </c>
      <c r="AW134" s="12" t="s">
        <v>32</v>
      </c>
      <c r="AX134" s="12" t="s">
        <v>76</v>
      </c>
      <c r="AY134" s="243" t="s">
        <v>175</v>
      </c>
    </row>
    <row r="135" s="13" customFormat="1">
      <c r="A135" s="13"/>
      <c r="B135" s="244"/>
      <c r="C135" s="245"/>
      <c r="D135" s="228" t="s">
        <v>431</v>
      </c>
      <c r="E135" s="246" t="s">
        <v>1</v>
      </c>
      <c r="F135" s="247" t="s">
        <v>433</v>
      </c>
      <c r="G135" s="245"/>
      <c r="H135" s="248">
        <v>1400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431</v>
      </c>
      <c r="AU135" s="254" t="s">
        <v>84</v>
      </c>
      <c r="AV135" s="13" t="s">
        <v>180</v>
      </c>
      <c r="AW135" s="13" t="s">
        <v>32</v>
      </c>
      <c r="AX135" s="13" t="s">
        <v>84</v>
      </c>
      <c r="AY135" s="254" t="s">
        <v>175</v>
      </c>
    </row>
    <row r="136" s="2" customFormat="1" ht="24.15" customHeight="1">
      <c r="A136" s="38"/>
      <c r="B136" s="39"/>
      <c r="C136" s="210" t="s">
        <v>197</v>
      </c>
      <c r="D136" s="210" t="s">
        <v>176</v>
      </c>
      <c r="E136" s="211" t="s">
        <v>447</v>
      </c>
      <c r="F136" s="212" t="s">
        <v>448</v>
      </c>
      <c r="G136" s="213" t="s">
        <v>179</v>
      </c>
      <c r="H136" s="214">
        <v>15</v>
      </c>
      <c r="I136" s="215"/>
      <c r="J136" s="216">
        <f>ROUND(I136*H136,2)</f>
        <v>0</v>
      </c>
      <c r="K136" s="212" t="s">
        <v>1</v>
      </c>
      <c r="L136" s="44"/>
      <c r="M136" s="217" t="s">
        <v>1</v>
      </c>
      <c r="N136" s="218" t="s">
        <v>41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180</v>
      </c>
      <c r="AT136" s="221" t="s">
        <v>176</v>
      </c>
      <c r="AU136" s="221" t="s">
        <v>84</v>
      </c>
      <c r="AY136" s="17" t="s">
        <v>175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84</v>
      </c>
      <c r="BK136" s="222">
        <f>ROUND(I136*H136,2)</f>
        <v>0</v>
      </c>
      <c r="BL136" s="17" t="s">
        <v>180</v>
      </c>
      <c r="BM136" s="221" t="s">
        <v>200</v>
      </c>
    </row>
    <row r="137" s="12" customFormat="1">
      <c r="A137" s="12"/>
      <c r="B137" s="233"/>
      <c r="C137" s="234"/>
      <c r="D137" s="228" t="s">
        <v>431</v>
      </c>
      <c r="E137" s="235" t="s">
        <v>1</v>
      </c>
      <c r="F137" s="236" t="s">
        <v>449</v>
      </c>
      <c r="G137" s="234"/>
      <c r="H137" s="237">
        <v>15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43" t="s">
        <v>431</v>
      </c>
      <c r="AU137" s="243" t="s">
        <v>84</v>
      </c>
      <c r="AV137" s="12" t="s">
        <v>86</v>
      </c>
      <c r="AW137" s="12" t="s">
        <v>32</v>
      </c>
      <c r="AX137" s="12" t="s">
        <v>76</v>
      </c>
      <c r="AY137" s="243" t="s">
        <v>175</v>
      </c>
    </row>
    <row r="138" s="13" customFormat="1">
      <c r="A138" s="13"/>
      <c r="B138" s="244"/>
      <c r="C138" s="245"/>
      <c r="D138" s="228" t="s">
        <v>431</v>
      </c>
      <c r="E138" s="246" t="s">
        <v>1</v>
      </c>
      <c r="F138" s="247" t="s">
        <v>433</v>
      </c>
      <c r="G138" s="245"/>
      <c r="H138" s="248">
        <v>15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431</v>
      </c>
      <c r="AU138" s="254" t="s">
        <v>84</v>
      </c>
      <c r="AV138" s="13" t="s">
        <v>180</v>
      </c>
      <c r="AW138" s="13" t="s">
        <v>32</v>
      </c>
      <c r="AX138" s="13" t="s">
        <v>84</v>
      </c>
      <c r="AY138" s="254" t="s">
        <v>175</v>
      </c>
    </row>
    <row r="139" s="2" customFormat="1" ht="21.75" customHeight="1">
      <c r="A139" s="38"/>
      <c r="B139" s="39"/>
      <c r="C139" s="210" t="s">
        <v>189</v>
      </c>
      <c r="D139" s="210" t="s">
        <v>176</v>
      </c>
      <c r="E139" s="211" t="s">
        <v>450</v>
      </c>
      <c r="F139" s="212" t="s">
        <v>451</v>
      </c>
      <c r="G139" s="213" t="s">
        <v>179</v>
      </c>
      <c r="H139" s="214">
        <v>98</v>
      </c>
      <c r="I139" s="215"/>
      <c r="J139" s="216">
        <f>ROUND(I139*H139,2)</f>
        <v>0</v>
      </c>
      <c r="K139" s="212" t="s">
        <v>1</v>
      </c>
      <c r="L139" s="44"/>
      <c r="M139" s="217" t="s">
        <v>1</v>
      </c>
      <c r="N139" s="218" t="s">
        <v>41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180</v>
      </c>
      <c r="AT139" s="221" t="s">
        <v>176</v>
      </c>
      <c r="AU139" s="221" t="s">
        <v>84</v>
      </c>
      <c r="AY139" s="17" t="s">
        <v>175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84</v>
      </c>
      <c r="BK139" s="222">
        <f>ROUND(I139*H139,2)</f>
        <v>0</v>
      </c>
      <c r="BL139" s="17" t="s">
        <v>180</v>
      </c>
      <c r="BM139" s="221" t="s">
        <v>203</v>
      </c>
    </row>
    <row r="140" s="2" customFormat="1" ht="37.8" customHeight="1">
      <c r="A140" s="38"/>
      <c r="B140" s="39"/>
      <c r="C140" s="210" t="s">
        <v>204</v>
      </c>
      <c r="D140" s="210" t="s">
        <v>176</v>
      </c>
      <c r="E140" s="211" t="s">
        <v>452</v>
      </c>
      <c r="F140" s="212" t="s">
        <v>453</v>
      </c>
      <c r="G140" s="213" t="s">
        <v>350</v>
      </c>
      <c r="H140" s="214">
        <v>80</v>
      </c>
      <c r="I140" s="215"/>
      <c r="J140" s="216">
        <f>ROUND(I140*H140,2)</f>
        <v>0</v>
      </c>
      <c r="K140" s="212" t="s">
        <v>1</v>
      </c>
      <c r="L140" s="44"/>
      <c r="M140" s="217" t="s">
        <v>1</v>
      </c>
      <c r="N140" s="218" t="s">
        <v>41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180</v>
      </c>
      <c r="AT140" s="221" t="s">
        <v>176</v>
      </c>
      <c r="AU140" s="221" t="s">
        <v>84</v>
      </c>
      <c r="AY140" s="17" t="s">
        <v>175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84</v>
      </c>
      <c r="BK140" s="222">
        <f>ROUND(I140*H140,2)</f>
        <v>0</v>
      </c>
      <c r="BL140" s="17" t="s">
        <v>180</v>
      </c>
      <c r="BM140" s="221" t="s">
        <v>208</v>
      </c>
    </row>
    <row r="141" s="2" customFormat="1" ht="33" customHeight="1">
      <c r="A141" s="38"/>
      <c r="B141" s="39"/>
      <c r="C141" s="210" t="s">
        <v>193</v>
      </c>
      <c r="D141" s="210" t="s">
        <v>176</v>
      </c>
      <c r="E141" s="211" t="s">
        <v>454</v>
      </c>
      <c r="F141" s="212" t="s">
        <v>455</v>
      </c>
      <c r="G141" s="213" t="s">
        <v>179</v>
      </c>
      <c r="H141" s="214">
        <v>85</v>
      </c>
      <c r="I141" s="215"/>
      <c r="J141" s="216">
        <f>ROUND(I141*H141,2)</f>
        <v>0</v>
      </c>
      <c r="K141" s="212" t="s">
        <v>1</v>
      </c>
      <c r="L141" s="44"/>
      <c r="M141" s="217" t="s">
        <v>1</v>
      </c>
      <c r="N141" s="218" t="s">
        <v>41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180</v>
      </c>
      <c r="AT141" s="221" t="s">
        <v>176</v>
      </c>
      <c r="AU141" s="221" t="s">
        <v>84</v>
      </c>
      <c r="AY141" s="17" t="s">
        <v>175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84</v>
      </c>
      <c r="BK141" s="222">
        <f>ROUND(I141*H141,2)</f>
        <v>0</v>
      </c>
      <c r="BL141" s="17" t="s">
        <v>180</v>
      </c>
      <c r="BM141" s="221" t="s">
        <v>211</v>
      </c>
    </row>
    <row r="142" s="2" customFormat="1" ht="33" customHeight="1">
      <c r="A142" s="38"/>
      <c r="B142" s="39"/>
      <c r="C142" s="210" t="s">
        <v>212</v>
      </c>
      <c r="D142" s="210" t="s">
        <v>176</v>
      </c>
      <c r="E142" s="211" t="s">
        <v>456</v>
      </c>
      <c r="F142" s="212" t="s">
        <v>457</v>
      </c>
      <c r="G142" s="213" t="s">
        <v>179</v>
      </c>
      <c r="H142" s="214">
        <v>8</v>
      </c>
      <c r="I142" s="215"/>
      <c r="J142" s="216">
        <f>ROUND(I142*H142,2)</f>
        <v>0</v>
      </c>
      <c r="K142" s="212" t="s">
        <v>1</v>
      </c>
      <c r="L142" s="44"/>
      <c r="M142" s="217" t="s">
        <v>1</v>
      </c>
      <c r="N142" s="218" t="s">
        <v>41</v>
      </c>
      <c r="O142" s="91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180</v>
      </c>
      <c r="AT142" s="221" t="s">
        <v>176</v>
      </c>
      <c r="AU142" s="221" t="s">
        <v>84</v>
      </c>
      <c r="AY142" s="17" t="s">
        <v>175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84</v>
      </c>
      <c r="BK142" s="222">
        <f>ROUND(I142*H142,2)</f>
        <v>0</v>
      </c>
      <c r="BL142" s="17" t="s">
        <v>180</v>
      </c>
      <c r="BM142" s="221" t="s">
        <v>215</v>
      </c>
    </row>
    <row r="143" s="2" customFormat="1" ht="24.15" customHeight="1">
      <c r="A143" s="38"/>
      <c r="B143" s="39"/>
      <c r="C143" s="210" t="s">
        <v>196</v>
      </c>
      <c r="D143" s="210" t="s">
        <v>176</v>
      </c>
      <c r="E143" s="211" t="s">
        <v>458</v>
      </c>
      <c r="F143" s="212" t="s">
        <v>459</v>
      </c>
      <c r="G143" s="213" t="s">
        <v>179</v>
      </c>
      <c r="H143" s="214">
        <v>16</v>
      </c>
      <c r="I143" s="215"/>
      <c r="J143" s="216">
        <f>ROUND(I143*H143,2)</f>
        <v>0</v>
      </c>
      <c r="K143" s="212" t="s">
        <v>1</v>
      </c>
      <c r="L143" s="44"/>
      <c r="M143" s="217" t="s">
        <v>1</v>
      </c>
      <c r="N143" s="218" t="s">
        <v>41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180</v>
      </c>
      <c r="AT143" s="221" t="s">
        <v>176</v>
      </c>
      <c r="AU143" s="221" t="s">
        <v>84</v>
      </c>
      <c r="AY143" s="17" t="s">
        <v>175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84</v>
      </c>
      <c r="BK143" s="222">
        <f>ROUND(I143*H143,2)</f>
        <v>0</v>
      </c>
      <c r="BL143" s="17" t="s">
        <v>180</v>
      </c>
      <c r="BM143" s="221" t="s">
        <v>219</v>
      </c>
    </row>
    <row r="144" s="2" customFormat="1" ht="16.5" customHeight="1">
      <c r="A144" s="38"/>
      <c r="B144" s="39"/>
      <c r="C144" s="210" t="s">
        <v>240</v>
      </c>
      <c r="D144" s="210" t="s">
        <v>176</v>
      </c>
      <c r="E144" s="211" t="s">
        <v>460</v>
      </c>
      <c r="F144" s="212" t="s">
        <v>461</v>
      </c>
      <c r="G144" s="213" t="s">
        <v>179</v>
      </c>
      <c r="H144" s="214">
        <v>1</v>
      </c>
      <c r="I144" s="215"/>
      <c r="J144" s="216">
        <f>ROUND(I144*H144,2)</f>
        <v>0</v>
      </c>
      <c r="K144" s="212" t="s">
        <v>1</v>
      </c>
      <c r="L144" s="44"/>
      <c r="M144" s="217" t="s">
        <v>1</v>
      </c>
      <c r="N144" s="218" t="s">
        <v>41</v>
      </c>
      <c r="O144" s="91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1" t="s">
        <v>180</v>
      </c>
      <c r="AT144" s="221" t="s">
        <v>176</v>
      </c>
      <c r="AU144" s="221" t="s">
        <v>84</v>
      </c>
      <c r="AY144" s="17" t="s">
        <v>175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7" t="s">
        <v>84</v>
      </c>
      <c r="BK144" s="222">
        <f>ROUND(I144*H144,2)</f>
        <v>0</v>
      </c>
      <c r="BL144" s="17" t="s">
        <v>180</v>
      </c>
      <c r="BM144" s="221" t="s">
        <v>241</v>
      </c>
    </row>
    <row r="145" s="12" customFormat="1">
      <c r="A145" s="12"/>
      <c r="B145" s="233"/>
      <c r="C145" s="234"/>
      <c r="D145" s="228" t="s">
        <v>431</v>
      </c>
      <c r="E145" s="235" t="s">
        <v>1</v>
      </c>
      <c r="F145" s="236" t="s">
        <v>462</v>
      </c>
      <c r="G145" s="234"/>
      <c r="H145" s="237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43" t="s">
        <v>431</v>
      </c>
      <c r="AU145" s="243" t="s">
        <v>84</v>
      </c>
      <c r="AV145" s="12" t="s">
        <v>86</v>
      </c>
      <c r="AW145" s="12" t="s">
        <v>32</v>
      </c>
      <c r="AX145" s="12" t="s">
        <v>76</v>
      </c>
      <c r="AY145" s="243" t="s">
        <v>175</v>
      </c>
    </row>
    <row r="146" s="13" customFormat="1">
      <c r="A146" s="13"/>
      <c r="B146" s="244"/>
      <c r="C146" s="245"/>
      <c r="D146" s="228" t="s">
        <v>431</v>
      </c>
      <c r="E146" s="246" t="s">
        <v>1</v>
      </c>
      <c r="F146" s="247" t="s">
        <v>433</v>
      </c>
      <c r="G146" s="245"/>
      <c r="H146" s="248">
        <v>1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4" t="s">
        <v>431</v>
      </c>
      <c r="AU146" s="254" t="s">
        <v>84</v>
      </c>
      <c r="AV146" s="13" t="s">
        <v>180</v>
      </c>
      <c r="AW146" s="13" t="s">
        <v>32</v>
      </c>
      <c r="AX146" s="13" t="s">
        <v>84</v>
      </c>
      <c r="AY146" s="254" t="s">
        <v>175</v>
      </c>
    </row>
    <row r="147" s="2" customFormat="1" ht="37.8" customHeight="1">
      <c r="A147" s="38"/>
      <c r="B147" s="39"/>
      <c r="C147" s="210" t="s">
        <v>200</v>
      </c>
      <c r="D147" s="210" t="s">
        <v>176</v>
      </c>
      <c r="E147" s="211" t="s">
        <v>463</v>
      </c>
      <c r="F147" s="212" t="s">
        <v>464</v>
      </c>
      <c r="G147" s="213" t="s">
        <v>179</v>
      </c>
      <c r="H147" s="214">
        <v>15</v>
      </c>
      <c r="I147" s="215"/>
      <c r="J147" s="216">
        <f>ROUND(I147*H147,2)</f>
        <v>0</v>
      </c>
      <c r="K147" s="212" t="s">
        <v>1</v>
      </c>
      <c r="L147" s="44"/>
      <c r="M147" s="217" t="s">
        <v>1</v>
      </c>
      <c r="N147" s="218" t="s">
        <v>41</v>
      </c>
      <c r="O147" s="91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1" t="s">
        <v>180</v>
      </c>
      <c r="AT147" s="221" t="s">
        <v>176</v>
      </c>
      <c r="AU147" s="221" t="s">
        <v>84</v>
      </c>
      <c r="AY147" s="17" t="s">
        <v>175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7" t="s">
        <v>84</v>
      </c>
      <c r="BK147" s="222">
        <f>ROUND(I147*H147,2)</f>
        <v>0</v>
      </c>
      <c r="BL147" s="17" t="s">
        <v>180</v>
      </c>
      <c r="BM147" s="221" t="s">
        <v>330</v>
      </c>
    </row>
    <row r="148" s="2" customFormat="1" ht="37.8" customHeight="1">
      <c r="A148" s="38"/>
      <c r="B148" s="39"/>
      <c r="C148" s="210" t="s">
        <v>8</v>
      </c>
      <c r="D148" s="210" t="s">
        <v>176</v>
      </c>
      <c r="E148" s="211" t="s">
        <v>465</v>
      </c>
      <c r="F148" s="212" t="s">
        <v>466</v>
      </c>
      <c r="G148" s="213" t="s">
        <v>343</v>
      </c>
      <c r="H148" s="214">
        <v>30</v>
      </c>
      <c r="I148" s="215"/>
      <c r="J148" s="216">
        <f>ROUND(I148*H148,2)</f>
        <v>0</v>
      </c>
      <c r="K148" s="212" t="s">
        <v>1</v>
      </c>
      <c r="L148" s="44"/>
      <c r="M148" s="217" t="s">
        <v>1</v>
      </c>
      <c r="N148" s="218" t="s">
        <v>41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180</v>
      </c>
      <c r="AT148" s="221" t="s">
        <v>176</v>
      </c>
      <c r="AU148" s="221" t="s">
        <v>84</v>
      </c>
      <c r="AY148" s="17" t="s">
        <v>175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84</v>
      </c>
      <c r="BK148" s="222">
        <f>ROUND(I148*H148,2)</f>
        <v>0</v>
      </c>
      <c r="BL148" s="17" t="s">
        <v>180</v>
      </c>
      <c r="BM148" s="221" t="s">
        <v>333</v>
      </c>
    </row>
    <row r="149" s="11" customFormat="1" ht="25.92" customHeight="1">
      <c r="A149" s="11"/>
      <c r="B149" s="196"/>
      <c r="C149" s="197"/>
      <c r="D149" s="198" t="s">
        <v>75</v>
      </c>
      <c r="E149" s="199" t="s">
        <v>345</v>
      </c>
      <c r="F149" s="199" t="s">
        <v>382</v>
      </c>
      <c r="G149" s="197"/>
      <c r="H149" s="197"/>
      <c r="I149" s="200"/>
      <c r="J149" s="201">
        <f>BK149</f>
        <v>0</v>
      </c>
      <c r="K149" s="197"/>
      <c r="L149" s="202"/>
      <c r="M149" s="203"/>
      <c r="N149" s="204"/>
      <c r="O149" s="204"/>
      <c r="P149" s="205">
        <f>SUM(P150:P154)</f>
        <v>0</v>
      </c>
      <c r="Q149" s="204"/>
      <c r="R149" s="205">
        <f>SUM(R150:R154)</f>
        <v>0</v>
      </c>
      <c r="S149" s="204"/>
      <c r="T149" s="206">
        <f>SUM(T150:T154)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207" t="s">
        <v>84</v>
      </c>
      <c r="AT149" s="208" t="s">
        <v>75</v>
      </c>
      <c r="AU149" s="208" t="s">
        <v>76</v>
      </c>
      <c r="AY149" s="207" t="s">
        <v>175</v>
      </c>
      <c r="BK149" s="209">
        <f>SUM(BK150:BK154)</f>
        <v>0</v>
      </c>
    </row>
    <row r="150" s="2" customFormat="1" ht="16.5" customHeight="1">
      <c r="A150" s="38"/>
      <c r="B150" s="39"/>
      <c r="C150" s="210" t="s">
        <v>203</v>
      </c>
      <c r="D150" s="210" t="s">
        <v>176</v>
      </c>
      <c r="E150" s="211" t="s">
        <v>467</v>
      </c>
      <c r="F150" s="212" t="s">
        <v>395</v>
      </c>
      <c r="G150" s="213" t="s">
        <v>257</v>
      </c>
      <c r="H150" s="214">
        <v>0</v>
      </c>
      <c r="I150" s="215"/>
      <c r="J150" s="216">
        <f>ROUND(I150*H150,2)</f>
        <v>0</v>
      </c>
      <c r="K150" s="212" t="s">
        <v>1</v>
      </c>
      <c r="L150" s="44"/>
      <c r="M150" s="217" t="s">
        <v>1</v>
      </c>
      <c r="N150" s="218" t="s">
        <v>41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180</v>
      </c>
      <c r="AT150" s="221" t="s">
        <v>176</v>
      </c>
      <c r="AU150" s="221" t="s">
        <v>84</v>
      </c>
      <c r="AY150" s="17" t="s">
        <v>175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84</v>
      </c>
      <c r="BK150" s="222">
        <f>ROUND(I150*H150,2)</f>
        <v>0</v>
      </c>
      <c r="BL150" s="17" t="s">
        <v>180</v>
      </c>
      <c r="BM150" s="221" t="s">
        <v>336</v>
      </c>
    </row>
    <row r="151" s="2" customFormat="1" ht="16.5" customHeight="1">
      <c r="A151" s="38"/>
      <c r="B151" s="39"/>
      <c r="C151" s="210" t="s">
        <v>337</v>
      </c>
      <c r="D151" s="210" t="s">
        <v>176</v>
      </c>
      <c r="E151" s="211" t="s">
        <v>468</v>
      </c>
      <c r="F151" s="212" t="s">
        <v>469</v>
      </c>
      <c r="G151" s="213" t="s">
        <v>257</v>
      </c>
      <c r="H151" s="214">
        <v>0</v>
      </c>
      <c r="I151" s="215"/>
      <c r="J151" s="216">
        <f>ROUND(I151*H151,2)</f>
        <v>0</v>
      </c>
      <c r="K151" s="212" t="s">
        <v>1</v>
      </c>
      <c r="L151" s="44"/>
      <c r="M151" s="217" t="s">
        <v>1</v>
      </c>
      <c r="N151" s="218" t="s">
        <v>41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180</v>
      </c>
      <c r="AT151" s="221" t="s">
        <v>176</v>
      </c>
      <c r="AU151" s="221" t="s">
        <v>84</v>
      </c>
      <c r="AY151" s="17" t="s">
        <v>175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84</v>
      </c>
      <c r="BK151" s="222">
        <f>ROUND(I151*H151,2)</f>
        <v>0</v>
      </c>
      <c r="BL151" s="17" t="s">
        <v>180</v>
      </c>
      <c r="BM151" s="221" t="s">
        <v>340</v>
      </c>
    </row>
    <row r="152" s="2" customFormat="1" ht="16.5" customHeight="1">
      <c r="A152" s="38"/>
      <c r="B152" s="39"/>
      <c r="C152" s="210" t="s">
        <v>208</v>
      </c>
      <c r="D152" s="210" t="s">
        <v>176</v>
      </c>
      <c r="E152" s="211" t="s">
        <v>401</v>
      </c>
      <c r="F152" s="212" t="s">
        <v>402</v>
      </c>
      <c r="G152" s="213" t="s">
        <v>343</v>
      </c>
      <c r="H152" s="214">
        <v>25</v>
      </c>
      <c r="I152" s="215"/>
      <c r="J152" s="216">
        <f>ROUND(I152*H152,2)</f>
        <v>0</v>
      </c>
      <c r="K152" s="212" t="s">
        <v>1</v>
      </c>
      <c r="L152" s="44"/>
      <c r="M152" s="217" t="s">
        <v>1</v>
      </c>
      <c r="N152" s="218" t="s">
        <v>41</v>
      </c>
      <c r="O152" s="91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180</v>
      </c>
      <c r="AT152" s="221" t="s">
        <v>176</v>
      </c>
      <c r="AU152" s="221" t="s">
        <v>84</v>
      </c>
      <c r="AY152" s="17" t="s">
        <v>175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84</v>
      </c>
      <c r="BK152" s="222">
        <f>ROUND(I152*H152,2)</f>
        <v>0</v>
      </c>
      <c r="BL152" s="17" t="s">
        <v>180</v>
      </c>
      <c r="BM152" s="221" t="s">
        <v>344</v>
      </c>
    </row>
    <row r="153" s="2" customFormat="1" ht="16.5" customHeight="1">
      <c r="A153" s="38"/>
      <c r="B153" s="39"/>
      <c r="C153" s="210" t="s">
        <v>347</v>
      </c>
      <c r="D153" s="210" t="s">
        <v>176</v>
      </c>
      <c r="E153" s="211" t="s">
        <v>426</v>
      </c>
      <c r="F153" s="212" t="s">
        <v>406</v>
      </c>
      <c r="G153" s="213" t="s">
        <v>257</v>
      </c>
      <c r="H153" s="214">
        <v>1</v>
      </c>
      <c r="I153" s="215"/>
      <c r="J153" s="216">
        <f>ROUND(I153*H153,2)</f>
        <v>0</v>
      </c>
      <c r="K153" s="212" t="s">
        <v>1</v>
      </c>
      <c r="L153" s="44"/>
      <c r="M153" s="217" t="s">
        <v>1</v>
      </c>
      <c r="N153" s="218" t="s">
        <v>41</v>
      </c>
      <c r="O153" s="9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180</v>
      </c>
      <c r="AT153" s="221" t="s">
        <v>176</v>
      </c>
      <c r="AU153" s="221" t="s">
        <v>84</v>
      </c>
      <c r="AY153" s="17" t="s">
        <v>175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84</v>
      </c>
      <c r="BK153" s="222">
        <f>ROUND(I153*H153,2)</f>
        <v>0</v>
      </c>
      <c r="BL153" s="17" t="s">
        <v>180</v>
      </c>
      <c r="BM153" s="221" t="s">
        <v>293</v>
      </c>
    </row>
    <row r="154" s="2" customFormat="1" ht="16.5" customHeight="1">
      <c r="A154" s="38"/>
      <c r="B154" s="39"/>
      <c r="C154" s="210" t="s">
        <v>211</v>
      </c>
      <c r="D154" s="210" t="s">
        <v>176</v>
      </c>
      <c r="E154" s="211" t="s">
        <v>427</v>
      </c>
      <c r="F154" s="212" t="s">
        <v>409</v>
      </c>
      <c r="G154" s="213" t="s">
        <v>257</v>
      </c>
      <c r="H154" s="214">
        <v>1</v>
      </c>
      <c r="I154" s="215"/>
      <c r="J154" s="216">
        <f>ROUND(I154*H154,2)</f>
        <v>0</v>
      </c>
      <c r="K154" s="212" t="s">
        <v>1</v>
      </c>
      <c r="L154" s="44"/>
      <c r="M154" s="223" t="s">
        <v>1</v>
      </c>
      <c r="N154" s="224" t="s">
        <v>41</v>
      </c>
      <c r="O154" s="225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180</v>
      </c>
      <c r="AT154" s="221" t="s">
        <v>176</v>
      </c>
      <c r="AU154" s="221" t="s">
        <v>84</v>
      </c>
      <c r="AY154" s="17" t="s">
        <v>175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84</v>
      </c>
      <c r="BK154" s="222">
        <f>ROUND(I154*H154,2)</f>
        <v>0</v>
      </c>
      <c r="BL154" s="17" t="s">
        <v>180</v>
      </c>
      <c r="BM154" s="221" t="s">
        <v>353</v>
      </c>
    </row>
    <row r="155" s="2" customFormat="1" ht="6.96" customHeight="1">
      <c r="A155" s="38"/>
      <c r="B155" s="66"/>
      <c r="C155" s="67"/>
      <c r="D155" s="67"/>
      <c r="E155" s="67"/>
      <c r="F155" s="67"/>
      <c r="G155" s="67"/>
      <c r="H155" s="67"/>
      <c r="I155" s="67"/>
      <c r="J155" s="67"/>
      <c r="K155" s="67"/>
      <c r="L155" s="44"/>
      <c r="M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</sheetData>
  <sheetProtection sheet="1" autoFilter="0" formatColumns="0" formatRows="0" objects="1" scenarios="1" spinCount="100000" saltValue="gLjllHRFLyFjmxyGk8RufyGp0XfsoIFXwbFBLUB2alVgJ7lRnR+2iA06FttgII78C3HeQFHSy8oefoN/KVWuLQ==" hashValue="wlqWe7DWOOXk0xgF47yMj4rKsP/nuRuHr3YiwQiLQYTXxMX+EdRgSL97JQH03RFrf5ikaRIkOgpSuqEgis0g5Q==" algorithmName="SHA-512" password="CC35"/>
  <autoFilter ref="C117:K15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470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ROUND((SUM(BE118:BE128)),  2)</f>
        <v>0</v>
      </c>
      <c r="G33" s="38"/>
      <c r="H33" s="38"/>
      <c r="I33" s="155">
        <v>0.21</v>
      </c>
      <c r="J33" s="154">
        <f>ROUND(((SUM(BE118:BE128))*I33),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ROUND((SUM(BF118:BF128)),  2)</f>
        <v>0</v>
      </c>
      <c r="G34" s="38"/>
      <c r="H34" s="38"/>
      <c r="I34" s="155">
        <v>0.15</v>
      </c>
      <c r="J34" s="154">
        <f>ROUND(((SUM(BF118:BF128))*I34),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ROUND((SUM(BG118:BG128)),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ROUND((SUM(BH118:BH128)),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ROUND((SUM(BI118:BI128)),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013 - Kamerový systém (CCTV)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416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417</v>
      </c>
      <c r="E98" s="182"/>
      <c r="F98" s="182"/>
      <c r="G98" s="182"/>
      <c r="H98" s="182"/>
      <c r="I98" s="182"/>
      <c r="J98" s="183">
        <f>J125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160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Klimatizace, slaboproudy - poliklinika Karviná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151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013 - Kamerový systém (CCTV)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18. 7. 2023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Statutární město Karviná</v>
      </c>
      <c r="G114" s="40"/>
      <c r="H114" s="40"/>
      <c r="I114" s="32" t="s">
        <v>30</v>
      </c>
      <c r="J114" s="36" t="str">
        <f>E21</f>
        <v>ATRIS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Barbora Kyšková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0" customFormat="1" ht="29.28" customHeight="1">
      <c r="A117" s="185"/>
      <c r="B117" s="186"/>
      <c r="C117" s="187" t="s">
        <v>161</v>
      </c>
      <c r="D117" s="188" t="s">
        <v>61</v>
      </c>
      <c r="E117" s="188" t="s">
        <v>57</v>
      </c>
      <c r="F117" s="188" t="s">
        <v>58</v>
      </c>
      <c r="G117" s="188" t="s">
        <v>162</v>
      </c>
      <c r="H117" s="188" t="s">
        <v>163</v>
      </c>
      <c r="I117" s="188" t="s">
        <v>164</v>
      </c>
      <c r="J117" s="188" t="s">
        <v>156</v>
      </c>
      <c r="K117" s="189" t="s">
        <v>165</v>
      </c>
      <c r="L117" s="190"/>
      <c r="M117" s="100" t="s">
        <v>1</v>
      </c>
      <c r="N117" s="101" t="s">
        <v>40</v>
      </c>
      <c r="O117" s="101" t="s">
        <v>166</v>
      </c>
      <c r="P117" s="101" t="s">
        <v>167</v>
      </c>
      <c r="Q117" s="101" t="s">
        <v>168</v>
      </c>
      <c r="R117" s="101" t="s">
        <v>169</v>
      </c>
      <c r="S117" s="101" t="s">
        <v>170</v>
      </c>
      <c r="T117" s="102" t="s">
        <v>171</v>
      </c>
      <c r="U117" s="185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</row>
    <row r="118" s="2" customFormat="1" ht="22.8" customHeight="1">
      <c r="A118" s="38"/>
      <c r="B118" s="39"/>
      <c r="C118" s="107" t="s">
        <v>172</v>
      </c>
      <c r="D118" s="40"/>
      <c r="E118" s="40"/>
      <c r="F118" s="40"/>
      <c r="G118" s="40"/>
      <c r="H118" s="40"/>
      <c r="I118" s="40"/>
      <c r="J118" s="191">
        <f>BK118</f>
        <v>0</v>
      </c>
      <c r="K118" s="40"/>
      <c r="L118" s="44"/>
      <c r="M118" s="103"/>
      <c r="N118" s="192"/>
      <c r="O118" s="104"/>
      <c r="P118" s="193">
        <f>P119+P125</f>
        <v>0</v>
      </c>
      <c r="Q118" s="104"/>
      <c r="R118" s="193">
        <f>R119+R125</f>
        <v>0</v>
      </c>
      <c r="S118" s="104"/>
      <c r="T118" s="194">
        <f>T119+T125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158</v>
      </c>
      <c r="BK118" s="195">
        <f>BK119+BK125</f>
        <v>0</v>
      </c>
    </row>
    <row r="119" s="11" customFormat="1" ht="25.92" customHeight="1">
      <c r="A119" s="11"/>
      <c r="B119" s="196"/>
      <c r="C119" s="197"/>
      <c r="D119" s="198" t="s">
        <v>75</v>
      </c>
      <c r="E119" s="199" t="s">
        <v>173</v>
      </c>
      <c r="F119" s="199" t="s">
        <v>346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SUM(P120:P124)</f>
        <v>0</v>
      </c>
      <c r="Q119" s="204"/>
      <c r="R119" s="205">
        <f>SUM(R120:R124)</f>
        <v>0</v>
      </c>
      <c r="S119" s="204"/>
      <c r="T119" s="206">
        <f>SUM(T120:T124)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7" t="s">
        <v>84</v>
      </c>
      <c r="AT119" s="208" t="s">
        <v>75</v>
      </c>
      <c r="AU119" s="208" t="s">
        <v>76</v>
      </c>
      <c r="AY119" s="207" t="s">
        <v>175</v>
      </c>
      <c r="BK119" s="209">
        <f>SUM(BK120:BK124)</f>
        <v>0</v>
      </c>
    </row>
    <row r="120" s="2" customFormat="1" ht="16.5" customHeight="1">
      <c r="A120" s="38"/>
      <c r="B120" s="39"/>
      <c r="C120" s="210" t="s">
        <v>84</v>
      </c>
      <c r="D120" s="210" t="s">
        <v>176</v>
      </c>
      <c r="E120" s="211" t="s">
        <v>348</v>
      </c>
      <c r="F120" s="212" t="s">
        <v>349</v>
      </c>
      <c r="G120" s="213" t="s">
        <v>350</v>
      </c>
      <c r="H120" s="214">
        <v>2200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86</v>
      </c>
    </row>
    <row r="121" s="2" customFormat="1" ht="16.5" customHeight="1">
      <c r="A121" s="38"/>
      <c r="B121" s="39"/>
      <c r="C121" s="210" t="s">
        <v>86</v>
      </c>
      <c r="D121" s="210" t="s">
        <v>176</v>
      </c>
      <c r="E121" s="211" t="s">
        <v>471</v>
      </c>
      <c r="F121" s="212" t="s">
        <v>472</v>
      </c>
      <c r="G121" s="213" t="s">
        <v>179</v>
      </c>
      <c r="H121" s="214">
        <v>44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180</v>
      </c>
    </row>
    <row r="122" s="2" customFormat="1" ht="24.15" customHeight="1">
      <c r="A122" s="38"/>
      <c r="B122" s="39"/>
      <c r="C122" s="210" t="s">
        <v>183</v>
      </c>
      <c r="D122" s="210" t="s">
        <v>176</v>
      </c>
      <c r="E122" s="211" t="s">
        <v>371</v>
      </c>
      <c r="F122" s="212" t="s">
        <v>372</v>
      </c>
      <c r="G122" s="213" t="s">
        <v>179</v>
      </c>
      <c r="H122" s="214">
        <v>8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180</v>
      </c>
      <c r="AT122" s="221" t="s">
        <v>176</v>
      </c>
      <c r="AU122" s="221" t="s">
        <v>84</v>
      </c>
      <c r="AY122" s="17" t="s">
        <v>175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180</v>
      </c>
      <c r="BM122" s="221" t="s">
        <v>186</v>
      </c>
    </row>
    <row r="123" s="2" customFormat="1" ht="16.5" customHeight="1">
      <c r="A123" s="38"/>
      <c r="B123" s="39"/>
      <c r="C123" s="210" t="s">
        <v>180</v>
      </c>
      <c r="D123" s="210" t="s">
        <v>176</v>
      </c>
      <c r="E123" s="211" t="s">
        <v>473</v>
      </c>
      <c r="F123" s="212" t="s">
        <v>376</v>
      </c>
      <c r="G123" s="213" t="s">
        <v>257</v>
      </c>
      <c r="H123" s="214">
        <v>1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189</v>
      </c>
    </row>
    <row r="124" s="2" customFormat="1" ht="24.15" customHeight="1">
      <c r="A124" s="38"/>
      <c r="B124" s="39"/>
      <c r="C124" s="210" t="s">
        <v>190</v>
      </c>
      <c r="D124" s="210" t="s">
        <v>176</v>
      </c>
      <c r="E124" s="211" t="s">
        <v>378</v>
      </c>
      <c r="F124" s="212" t="s">
        <v>379</v>
      </c>
      <c r="G124" s="213" t="s">
        <v>343</v>
      </c>
      <c r="H124" s="214">
        <v>22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41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180</v>
      </c>
      <c r="AT124" s="221" t="s">
        <v>176</v>
      </c>
      <c r="AU124" s="221" t="s">
        <v>84</v>
      </c>
      <c r="AY124" s="17" t="s">
        <v>175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84</v>
      </c>
      <c r="BK124" s="222">
        <f>ROUND(I124*H124,2)</f>
        <v>0</v>
      </c>
      <c r="BL124" s="17" t="s">
        <v>180</v>
      </c>
      <c r="BM124" s="221" t="s">
        <v>193</v>
      </c>
    </row>
    <row r="125" s="11" customFormat="1" ht="25.92" customHeight="1">
      <c r="A125" s="11"/>
      <c r="B125" s="196"/>
      <c r="C125" s="197"/>
      <c r="D125" s="198" t="s">
        <v>75</v>
      </c>
      <c r="E125" s="199" t="s">
        <v>345</v>
      </c>
      <c r="F125" s="199" t="s">
        <v>382</v>
      </c>
      <c r="G125" s="197"/>
      <c r="H125" s="197"/>
      <c r="I125" s="200"/>
      <c r="J125" s="201">
        <f>BK125</f>
        <v>0</v>
      </c>
      <c r="K125" s="197"/>
      <c r="L125" s="202"/>
      <c r="M125" s="203"/>
      <c r="N125" s="204"/>
      <c r="O125" s="204"/>
      <c r="P125" s="205">
        <f>SUM(P126:P128)</f>
        <v>0</v>
      </c>
      <c r="Q125" s="204"/>
      <c r="R125" s="205">
        <f>SUM(R126:R128)</f>
        <v>0</v>
      </c>
      <c r="S125" s="204"/>
      <c r="T125" s="206">
        <f>SUM(T126:T128)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7" t="s">
        <v>84</v>
      </c>
      <c r="AT125" s="208" t="s">
        <v>75</v>
      </c>
      <c r="AU125" s="208" t="s">
        <v>76</v>
      </c>
      <c r="AY125" s="207" t="s">
        <v>175</v>
      </c>
      <c r="BK125" s="209">
        <f>SUM(BK126:BK128)</f>
        <v>0</v>
      </c>
    </row>
    <row r="126" s="2" customFormat="1" ht="16.5" customHeight="1">
      <c r="A126" s="38"/>
      <c r="B126" s="39"/>
      <c r="C126" s="210" t="s">
        <v>186</v>
      </c>
      <c r="D126" s="210" t="s">
        <v>176</v>
      </c>
      <c r="E126" s="211" t="s">
        <v>401</v>
      </c>
      <c r="F126" s="212" t="s">
        <v>402</v>
      </c>
      <c r="G126" s="213" t="s">
        <v>343</v>
      </c>
      <c r="H126" s="214">
        <v>22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41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180</v>
      </c>
      <c r="AT126" s="221" t="s">
        <v>176</v>
      </c>
      <c r="AU126" s="221" t="s">
        <v>84</v>
      </c>
      <c r="AY126" s="17" t="s">
        <v>175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84</v>
      </c>
      <c r="BK126" s="222">
        <f>ROUND(I126*H126,2)</f>
        <v>0</v>
      </c>
      <c r="BL126" s="17" t="s">
        <v>180</v>
      </c>
      <c r="BM126" s="221" t="s">
        <v>196</v>
      </c>
    </row>
    <row r="127" s="2" customFormat="1" ht="16.5" customHeight="1">
      <c r="A127" s="38"/>
      <c r="B127" s="39"/>
      <c r="C127" s="210" t="s">
        <v>197</v>
      </c>
      <c r="D127" s="210" t="s">
        <v>176</v>
      </c>
      <c r="E127" s="211" t="s">
        <v>474</v>
      </c>
      <c r="F127" s="212" t="s">
        <v>406</v>
      </c>
      <c r="G127" s="213" t="s">
        <v>257</v>
      </c>
      <c r="H127" s="214">
        <v>1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84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200</v>
      </c>
    </row>
    <row r="128" s="2" customFormat="1" ht="16.5" customHeight="1">
      <c r="A128" s="38"/>
      <c r="B128" s="39"/>
      <c r="C128" s="210" t="s">
        <v>189</v>
      </c>
      <c r="D128" s="210" t="s">
        <v>176</v>
      </c>
      <c r="E128" s="211" t="s">
        <v>475</v>
      </c>
      <c r="F128" s="212" t="s">
        <v>409</v>
      </c>
      <c r="G128" s="213" t="s">
        <v>257</v>
      </c>
      <c r="H128" s="214">
        <v>1</v>
      </c>
      <c r="I128" s="215"/>
      <c r="J128" s="216">
        <f>ROUND(I128*H128,2)</f>
        <v>0</v>
      </c>
      <c r="K128" s="212" t="s">
        <v>1</v>
      </c>
      <c r="L128" s="44"/>
      <c r="M128" s="223" t="s">
        <v>1</v>
      </c>
      <c r="N128" s="224" t="s">
        <v>41</v>
      </c>
      <c r="O128" s="225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180</v>
      </c>
      <c r="AT128" s="221" t="s">
        <v>176</v>
      </c>
      <c r="AU128" s="221" t="s">
        <v>84</v>
      </c>
      <c r="AY128" s="17" t="s">
        <v>175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84</v>
      </c>
      <c r="BK128" s="222">
        <f>ROUND(I128*H128,2)</f>
        <v>0</v>
      </c>
      <c r="BL128" s="17" t="s">
        <v>180</v>
      </c>
      <c r="BM128" s="221" t="s">
        <v>203</v>
      </c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44"/>
      <c r="M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</sheetData>
  <sheetProtection sheet="1" autoFilter="0" formatColumns="0" formatRows="0" objects="1" scenarios="1" spinCount="100000" saltValue="4b0soqZinXBF4LFPcsQUQTPt3FJWQVQQGYCxLyRS9iRmE2RLCM0pWalrDaYEuUje3z7UAYfIutVcj5R0MO0n+w==" hashValue="ImUe6zTqepmQW6QvFGqhUsuVLoImIjgz/KJoXTICTKaxvaWFPv5vPsNS1K5hUc53etif3/aKHy+yJ0Zi2hZ3rw==" algorithmName="SHA-512" password="CC35"/>
  <autoFilter ref="C117:K12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476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ROUND((SUM(BE118:BE129)),  2)</f>
        <v>0</v>
      </c>
      <c r="G33" s="38"/>
      <c r="H33" s="38"/>
      <c r="I33" s="155">
        <v>0.21</v>
      </c>
      <c r="J33" s="154">
        <f>ROUND(((SUM(BE118:BE129))*I33),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ROUND((SUM(BF118:BF129)),  2)</f>
        <v>0</v>
      </c>
      <c r="G34" s="38"/>
      <c r="H34" s="38"/>
      <c r="I34" s="155">
        <v>0.15</v>
      </c>
      <c r="J34" s="154">
        <f>ROUND(((SUM(BF118:BF129))*I34),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ROUND((SUM(BG118:BG129)),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ROUND((SUM(BH118:BH129)),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ROUND((SUM(BI118:BI129)),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014 - Domovní video telefon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416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417</v>
      </c>
      <c r="E98" s="182"/>
      <c r="F98" s="182"/>
      <c r="G98" s="182"/>
      <c r="H98" s="182"/>
      <c r="I98" s="182"/>
      <c r="J98" s="183">
        <f>J124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160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Klimatizace, slaboproudy - poliklinika Karviná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151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014 - Domovní video telefon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18. 7. 2023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Statutární město Karviná</v>
      </c>
      <c r="G114" s="40"/>
      <c r="H114" s="40"/>
      <c r="I114" s="32" t="s">
        <v>30</v>
      </c>
      <c r="J114" s="36" t="str">
        <f>E21</f>
        <v>ATRIS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Barbora Kyšková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0" customFormat="1" ht="29.28" customHeight="1">
      <c r="A117" s="185"/>
      <c r="B117" s="186"/>
      <c r="C117" s="187" t="s">
        <v>161</v>
      </c>
      <c r="D117" s="188" t="s">
        <v>61</v>
      </c>
      <c r="E117" s="188" t="s">
        <v>57</v>
      </c>
      <c r="F117" s="188" t="s">
        <v>58</v>
      </c>
      <c r="G117" s="188" t="s">
        <v>162</v>
      </c>
      <c r="H117" s="188" t="s">
        <v>163</v>
      </c>
      <c r="I117" s="188" t="s">
        <v>164</v>
      </c>
      <c r="J117" s="188" t="s">
        <v>156</v>
      </c>
      <c r="K117" s="189" t="s">
        <v>165</v>
      </c>
      <c r="L117" s="190"/>
      <c r="M117" s="100" t="s">
        <v>1</v>
      </c>
      <c r="N117" s="101" t="s">
        <v>40</v>
      </c>
      <c r="O117" s="101" t="s">
        <v>166</v>
      </c>
      <c r="P117" s="101" t="s">
        <v>167</v>
      </c>
      <c r="Q117" s="101" t="s">
        <v>168</v>
      </c>
      <c r="R117" s="101" t="s">
        <v>169</v>
      </c>
      <c r="S117" s="101" t="s">
        <v>170</v>
      </c>
      <c r="T117" s="102" t="s">
        <v>171</v>
      </c>
      <c r="U117" s="185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</row>
    <row r="118" s="2" customFormat="1" ht="22.8" customHeight="1">
      <c r="A118" s="38"/>
      <c r="B118" s="39"/>
      <c r="C118" s="107" t="s">
        <v>172</v>
      </c>
      <c r="D118" s="40"/>
      <c r="E118" s="40"/>
      <c r="F118" s="40"/>
      <c r="G118" s="40"/>
      <c r="H118" s="40"/>
      <c r="I118" s="40"/>
      <c r="J118" s="191">
        <f>BK118</f>
        <v>0</v>
      </c>
      <c r="K118" s="40"/>
      <c r="L118" s="44"/>
      <c r="M118" s="103"/>
      <c r="N118" s="192"/>
      <c r="O118" s="104"/>
      <c r="P118" s="193">
        <f>P119+P124</f>
        <v>0</v>
      </c>
      <c r="Q118" s="104"/>
      <c r="R118" s="193">
        <f>R119+R124</f>
        <v>0</v>
      </c>
      <c r="S118" s="104"/>
      <c r="T118" s="194">
        <f>T119+T124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158</v>
      </c>
      <c r="BK118" s="195">
        <f>BK119+BK124</f>
        <v>0</v>
      </c>
    </row>
    <row r="119" s="11" customFormat="1" ht="25.92" customHeight="1">
      <c r="A119" s="11"/>
      <c r="B119" s="196"/>
      <c r="C119" s="197"/>
      <c r="D119" s="198" t="s">
        <v>75</v>
      </c>
      <c r="E119" s="199" t="s">
        <v>173</v>
      </c>
      <c r="F119" s="199" t="s">
        <v>346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SUM(P120:P123)</f>
        <v>0</v>
      </c>
      <c r="Q119" s="204"/>
      <c r="R119" s="205">
        <f>SUM(R120:R123)</f>
        <v>0</v>
      </c>
      <c r="S119" s="204"/>
      <c r="T119" s="206">
        <f>SUM(T120:T123)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7" t="s">
        <v>84</v>
      </c>
      <c r="AT119" s="208" t="s">
        <v>75</v>
      </c>
      <c r="AU119" s="208" t="s">
        <v>76</v>
      </c>
      <c r="AY119" s="207" t="s">
        <v>175</v>
      </c>
      <c r="BK119" s="209">
        <f>SUM(BK120:BK123)</f>
        <v>0</v>
      </c>
    </row>
    <row r="120" s="2" customFormat="1" ht="16.5" customHeight="1">
      <c r="A120" s="38"/>
      <c r="B120" s="39"/>
      <c r="C120" s="210" t="s">
        <v>84</v>
      </c>
      <c r="D120" s="210" t="s">
        <v>176</v>
      </c>
      <c r="E120" s="211" t="s">
        <v>418</v>
      </c>
      <c r="F120" s="212" t="s">
        <v>419</v>
      </c>
      <c r="G120" s="213" t="s">
        <v>350</v>
      </c>
      <c r="H120" s="214">
        <v>800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86</v>
      </c>
    </row>
    <row r="121" s="2" customFormat="1" ht="16.5" customHeight="1">
      <c r="A121" s="38"/>
      <c r="B121" s="39"/>
      <c r="C121" s="210" t="s">
        <v>86</v>
      </c>
      <c r="D121" s="210" t="s">
        <v>176</v>
      </c>
      <c r="E121" s="211" t="s">
        <v>361</v>
      </c>
      <c r="F121" s="212" t="s">
        <v>362</v>
      </c>
      <c r="G121" s="213" t="s">
        <v>350</v>
      </c>
      <c r="H121" s="214">
        <v>30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180</v>
      </c>
    </row>
    <row r="122" s="2" customFormat="1" ht="16.5" customHeight="1">
      <c r="A122" s="38"/>
      <c r="B122" s="39"/>
      <c r="C122" s="210" t="s">
        <v>183</v>
      </c>
      <c r="D122" s="210" t="s">
        <v>176</v>
      </c>
      <c r="E122" s="211" t="s">
        <v>368</v>
      </c>
      <c r="F122" s="212" t="s">
        <v>369</v>
      </c>
      <c r="G122" s="213" t="s">
        <v>179</v>
      </c>
      <c r="H122" s="214">
        <v>1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180</v>
      </c>
      <c r="AT122" s="221" t="s">
        <v>176</v>
      </c>
      <c r="AU122" s="221" t="s">
        <v>84</v>
      </c>
      <c r="AY122" s="17" t="s">
        <v>175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180</v>
      </c>
      <c r="BM122" s="221" t="s">
        <v>186</v>
      </c>
    </row>
    <row r="123" s="2" customFormat="1" ht="24.15" customHeight="1">
      <c r="A123" s="38"/>
      <c r="B123" s="39"/>
      <c r="C123" s="210" t="s">
        <v>180</v>
      </c>
      <c r="D123" s="210" t="s">
        <v>176</v>
      </c>
      <c r="E123" s="211" t="s">
        <v>341</v>
      </c>
      <c r="F123" s="212" t="s">
        <v>342</v>
      </c>
      <c r="G123" s="213" t="s">
        <v>343</v>
      </c>
      <c r="H123" s="214">
        <v>10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189</v>
      </c>
    </row>
    <row r="124" s="11" customFormat="1" ht="25.92" customHeight="1">
      <c r="A124" s="11"/>
      <c r="B124" s="196"/>
      <c r="C124" s="197"/>
      <c r="D124" s="198" t="s">
        <v>75</v>
      </c>
      <c r="E124" s="199" t="s">
        <v>345</v>
      </c>
      <c r="F124" s="199" t="s">
        <v>382</v>
      </c>
      <c r="G124" s="197"/>
      <c r="H124" s="197"/>
      <c r="I124" s="200"/>
      <c r="J124" s="201">
        <f>BK124</f>
        <v>0</v>
      </c>
      <c r="K124" s="197"/>
      <c r="L124" s="202"/>
      <c r="M124" s="203"/>
      <c r="N124" s="204"/>
      <c r="O124" s="204"/>
      <c r="P124" s="205">
        <f>SUM(P125:P129)</f>
        <v>0</v>
      </c>
      <c r="Q124" s="204"/>
      <c r="R124" s="205">
        <f>SUM(R125:R129)</f>
        <v>0</v>
      </c>
      <c r="S124" s="204"/>
      <c r="T124" s="206">
        <f>SUM(T125:T129)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7" t="s">
        <v>84</v>
      </c>
      <c r="AT124" s="208" t="s">
        <v>75</v>
      </c>
      <c r="AU124" s="208" t="s">
        <v>76</v>
      </c>
      <c r="AY124" s="207" t="s">
        <v>175</v>
      </c>
      <c r="BK124" s="209">
        <f>SUM(BK125:BK129)</f>
        <v>0</v>
      </c>
    </row>
    <row r="125" s="2" customFormat="1" ht="16.5" customHeight="1">
      <c r="A125" s="38"/>
      <c r="B125" s="39"/>
      <c r="C125" s="210" t="s">
        <v>190</v>
      </c>
      <c r="D125" s="210" t="s">
        <v>176</v>
      </c>
      <c r="E125" s="211" t="s">
        <v>477</v>
      </c>
      <c r="F125" s="212" t="s">
        <v>478</v>
      </c>
      <c r="G125" s="213" t="s">
        <v>257</v>
      </c>
      <c r="H125" s="214">
        <v>1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180</v>
      </c>
      <c r="AT125" s="221" t="s">
        <v>176</v>
      </c>
      <c r="AU125" s="221" t="s">
        <v>84</v>
      </c>
      <c r="AY125" s="17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180</v>
      </c>
      <c r="BM125" s="221" t="s">
        <v>193</v>
      </c>
    </row>
    <row r="126" s="2" customFormat="1" ht="16.5" customHeight="1">
      <c r="A126" s="38"/>
      <c r="B126" s="39"/>
      <c r="C126" s="210" t="s">
        <v>186</v>
      </c>
      <c r="D126" s="210" t="s">
        <v>176</v>
      </c>
      <c r="E126" s="211" t="s">
        <v>479</v>
      </c>
      <c r="F126" s="212" t="s">
        <v>399</v>
      </c>
      <c r="G126" s="213" t="s">
        <v>257</v>
      </c>
      <c r="H126" s="214">
        <v>1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41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180</v>
      </c>
      <c r="AT126" s="221" t="s">
        <v>176</v>
      </c>
      <c r="AU126" s="221" t="s">
        <v>84</v>
      </c>
      <c r="AY126" s="17" t="s">
        <v>175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84</v>
      </c>
      <c r="BK126" s="222">
        <f>ROUND(I126*H126,2)</f>
        <v>0</v>
      </c>
      <c r="BL126" s="17" t="s">
        <v>180</v>
      </c>
      <c r="BM126" s="221" t="s">
        <v>196</v>
      </c>
    </row>
    <row r="127" s="2" customFormat="1" ht="16.5" customHeight="1">
      <c r="A127" s="38"/>
      <c r="B127" s="39"/>
      <c r="C127" s="210" t="s">
        <v>197</v>
      </c>
      <c r="D127" s="210" t="s">
        <v>176</v>
      </c>
      <c r="E127" s="211" t="s">
        <v>401</v>
      </c>
      <c r="F127" s="212" t="s">
        <v>402</v>
      </c>
      <c r="G127" s="213" t="s">
        <v>343</v>
      </c>
      <c r="H127" s="214">
        <v>4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84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200</v>
      </c>
    </row>
    <row r="128" s="2" customFormat="1" ht="16.5" customHeight="1">
      <c r="A128" s="38"/>
      <c r="B128" s="39"/>
      <c r="C128" s="210" t="s">
        <v>189</v>
      </c>
      <c r="D128" s="210" t="s">
        <v>176</v>
      </c>
      <c r="E128" s="211" t="s">
        <v>480</v>
      </c>
      <c r="F128" s="212" t="s">
        <v>406</v>
      </c>
      <c r="G128" s="213" t="s">
        <v>257</v>
      </c>
      <c r="H128" s="214">
        <v>1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41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180</v>
      </c>
      <c r="AT128" s="221" t="s">
        <v>176</v>
      </c>
      <c r="AU128" s="221" t="s">
        <v>84</v>
      </c>
      <c r="AY128" s="17" t="s">
        <v>175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84</v>
      </c>
      <c r="BK128" s="222">
        <f>ROUND(I128*H128,2)</f>
        <v>0</v>
      </c>
      <c r="BL128" s="17" t="s">
        <v>180</v>
      </c>
      <c r="BM128" s="221" t="s">
        <v>203</v>
      </c>
    </row>
    <row r="129" s="2" customFormat="1" ht="16.5" customHeight="1">
      <c r="A129" s="38"/>
      <c r="B129" s="39"/>
      <c r="C129" s="210" t="s">
        <v>204</v>
      </c>
      <c r="D129" s="210" t="s">
        <v>176</v>
      </c>
      <c r="E129" s="211" t="s">
        <v>481</v>
      </c>
      <c r="F129" s="212" t="s">
        <v>409</v>
      </c>
      <c r="G129" s="213" t="s">
        <v>257</v>
      </c>
      <c r="H129" s="214">
        <v>1</v>
      </c>
      <c r="I129" s="215"/>
      <c r="J129" s="216">
        <f>ROUND(I129*H129,2)</f>
        <v>0</v>
      </c>
      <c r="K129" s="212" t="s">
        <v>1</v>
      </c>
      <c r="L129" s="44"/>
      <c r="M129" s="223" t="s">
        <v>1</v>
      </c>
      <c r="N129" s="224" t="s">
        <v>41</v>
      </c>
      <c r="O129" s="225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84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208</v>
      </c>
    </row>
    <row r="130" s="2" customFormat="1" ht="6.96" customHeight="1">
      <c r="A130" s="38"/>
      <c r="B130" s="66"/>
      <c r="C130" s="67"/>
      <c r="D130" s="67"/>
      <c r="E130" s="67"/>
      <c r="F130" s="67"/>
      <c r="G130" s="67"/>
      <c r="H130" s="67"/>
      <c r="I130" s="67"/>
      <c r="J130" s="67"/>
      <c r="K130" s="67"/>
      <c r="L130" s="44"/>
      <c r="M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</sheetData>
  <sheetProtection sheet="1" autoFilter="0" formatColumns="0" formatRows="0" objects="1" scenarios="1" spinCount="100000" saltValue="85PAzVcHBgqoIw2dQ4GgaYSIucsIpNDt59siQK/7sCuNTwkqsdiPm1ERwH0T7jkIhva7nrraLHUQjHhghqiLLA==" hashValue="N5XCEY92GQ25USoKeVYvi1JDEzblB7ui6V1rQCrZjy8QAw2/E6jSj2PjOrfOG9+kMPP3cr+timFpF8g/G3a74Q==" algorithmName="SHA-512" password="CC35"/>
  <autoFilter ref="C117:K12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482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ROUND((SUM(BE118:BE145)),  2)</f>
        <v>0</v>
      </c>
      <c r="G33" s="38"/>
      <c r="H33" s="38"/>
      <c r="I33" s="155">
        <v>0.21</v>
      </c>
      <c r="J33" s="154">
        <f>ROUND(((SUM(BE118:BE145))*I33),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ROUND((SUM(BF118:BF145)),  2)</f>
        <v>0</v>
      </c>
      <c r="G34" s="38"/>
      <c r="H34" s="38"/>
      <c r="I34" s="155">
        <v>0.15</v>
      </c>
      <c r="J34" s="154">
        <f>ROUND(((SUM(BF118:BF145))*I34),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ROUND((SUM(BG118:BG145)),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ROUND((SUM(BH118:BH145)),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ROUND((SUM(BI118:BI145)),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015 - Hrubé rozvody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416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417</v>
      </c>
      <c r="E98" s="182"/>
      <c r="F98" s="182"/>
      <c r="G98" s="182"/>
      <c r="H98" s="182"/>
      <c r="I98" s="182"/>
      <c r="J98" s="183">
        <f>J142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160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Klimatizace, slaboproudy - poliklinika Karviná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151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015 - Hrubé rozvody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18. 7. 2023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Statutární město Karviná</v>
      </c>
      <c r="G114" s="40"/>
      <c r="H114" s="40"/>
      <c r="I114" s="32" t="s">
        <v>30</v>
      </c>
      <c r="J114" s="36" t="str">
        <f>E21</f>
        <v>ATRIS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Barbora Kyšková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0" customFormat="1" ht="29.28" customHeight="1">
      <c r="A117" s="185"/>
      <c r="B117" s="186"/>
      <c r="C117" s="187" t="s">
        <v>161</v>
      </c>
      <c r="D117" s="188" t="s">
        <v>61</v>
      </c>
      <c r="E117" s="188" t="s">
        <v>57</v>
      </c>
      <c r="F117" s="188" t="s">
        <v>58</v>
      </c>
      <c r="G117" s="188" t="s">
        <v>162</v>
      </c>
      <c r="H117" s="188" t="s">
        <v>163</v>
      </c>
      <c r="I117" s="188" t="s">
        <v>164</v>
      </c>
      <c r="J117" s="188" t="s">
        <v>156</v>
      </c>
      <c r="K117" s="189" t="s">
        <v>165</v>
      </c>
      <c r="L117" s="190"/>
      <c r="M117" s="100" t="s">
        <v>1</v>
      </c>
      <c r="N117" s="101" t="s">
        <v>40</v>
      </c>
      <c r="O117" s="101" t="s">
        <v>166</v>
      </c>
      <c r="P117" s="101" t="s">
        <v>167</v>
      </c>
      <c r="Q117" s="101" t="s">
        <v>168</v>
      </c>
      <c r="R117" s="101" t="s">
        <v>169</v>
      </c>
      <c r="S117" s="101" t="s">
        <v>170</v>
      </c>
      <c r="T117" s="102" t="s">
        <v>171</v>
      </c>
      <c r="U117" s="185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</row>
    <row r="118" s="2" customFormat="1" ht="22.8" customHeight="1">
      <c r="A118" s="38"/>
      <c r="B118" s="39"/>
      <c r="C118" s="107" t="s">
        <v>172</v>
      </c>
      <c r="D118" s="40"/>
      <c r="E118" s="40"/>
      <c r="F118" s="40"/>
      <c r="G118" s="40"/>
      <c r="H118" s="40"/>
      <c r="I118" s="40"/>
      <c r="J118" s="191">
        <f>BK118</f>
        <v>0</v>
      </c>
      <c r="K118" s="40"/>
      <c r="L118" s="44"/>
      <c r="M118" s="103"/>
      <c r="N118" s="192"/>
      <c r="O118" s="104"/>
      <c r="P118" s="193">
        <f>P119+P142</f>
        <v>0</v>
      </c>
      <c r="Q118" s="104"/>
      <c r="R118" s="193">
        <f>R119+R142</f>
        <v>0</v>
      </c>
      <c r="S118" s="104"/>
      <c r="T118" s="194">
        <f>T119+T142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158</v>
      </c>
      <c r="BK118" s="195">
        <f>BK119+BK142</f>
        <v>0</v>
      </c>
    </row>
    <row r="119" s="11" customFormat="1" ht="25.92" customHeight="1">
      <c r="A119" s="11"/>
      <c r="B119" s="196"/>
      <c r="C119" s="197"/>
      <c r="D119" s="198" t="s">
        <v>75</v>
      </c>
      <c r="E119" s="199" t="s">
        <v>173</v>
      </c>
      <c r="F119" s="199" t="s">
        <v>346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SUM(P120:P141)</f>
        <v>0</v>
      </c>
      <c r="Q119" s="204"/>
      <c r="R119" s="205">
        <f>SUM(R120:R141)</f>
        <v>0</v>
      </c>
      <c r="S119" s="204"/>
      <c r="T119" s="206">
        <f>SUM(T120:T141)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7" t="s">
        <v>84</v>
      </c>
      <c r="AT119" s="208" t="s">
        <v>75</v>
      </c>
      <c r="AU119" s="208" t="s">
        <v>76</v>
      </c>
      <c r="AY119" s="207" t="s">
        <v>175</v>
      </c>
      <c r="BK119" s="209">
        <f>SUM(BK120:BK141)</f>
        <v>0</v>
      </c>
    </row>
    <row r="120" s="2" customFormat="1" ht="21.75" customHeight="1">
      <c r="A120" s="38"/>
      <c r="B120" s="39"/>
      <c r="C120" s="210" t="s">
        <v>84</v>
      </c>
      <c r="D120" s="210" t="s">
        <v>176</v>
      </c>
      <c r="E120" s="211" t="s">
        <v>483</v>
      </c>
      <c r="F120" s="212" t="s">
        <v>484</v>
      </c>
      <c r="G120" s="213" t="s">
        <v>350</v>
      </c>
      <c r="H120" s="214">
        <v>635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86</v>
      </c>
    </row>
    <row r="121" s="2" customFormat="1" ht="21.75" customHeight="1">
      <c r="A121" s="38"/>
      <c r="B121" s="39"/>
      <c r="C121" s="210" t="s">
        <v>86</v>
      </c>
      <c r="D121" s="210" t="s">
        <v>176</v>
      </c>
      <c r="E121" s="211" t="s">
        <v>485</v>
      </c>
      <c r="F121" s="212" t="s">
        <v>486</v>
      </c>
      <c r="G121" s="213" t="s">
        <v>350</v>
      </c>
      <c r="H121" s="214">
        <v>180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180</v>
      </c>
    </row>
    <row r="122" s="2" customFormat="1" ht="21.75" customHeight="1">
      <c r="A122" s="38"/>
      <c r="B122" s="39"/>
      <c r="C122" s="210" t="s">
        <v>183</v>
      </c>
      <c r="D122" s="210" t="s">
        <v>176</v>
      </c>
      <c r="E122" s="211" t="s">
        <v>487</v>
      </c>
      <c r="F122" s="212" t="s">
        <v>488</v>
      </c>
      <c r="G122" s="213" t="s">
        <v>350</v>
      </c>
      <c r="H122" s="214">
        <v>100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180</v>
      </c>
      <c r="AT122" s="221" t="s">
        <v>176</v>
      </c>
      <c r="AU122" s="221" t="s">
        <v>84</v>
      </c>
      <c r="AY122" s="17" t="s">
        <v>175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180</v>
      </c>
      <c r="BM122" s="221" t="s">
        <v>186</v>
      </c>
    </row>
    <row r="123" s="2" customFormat="1" ht="16.5" customHeight="1">
      <c r="A123" s="38"/>
      <c r="B123" s="39"/>
      <c r="C123" s="210" t="s">
        <v>180</v>
      </c>
      <c r="D123" s="210" t="s">
        <v>176</v>
      </c>
      <c r="E123" s="211" t="s">
        <v>489</v>
      </c>
      <c r="F123" s="212" t="s">
        <v>490</v>
      </c>
      <c r="G123" s="213" t="s">
        <v>350</v>
      </c>
      <c r="H123" s="214">
        <v>140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189</v>
      </c>
    </row>
    <row r="124" s="2" customFormat="1" ht="16.5" customHeight="1">
      <c r="A124" s="38"/>
      <c r="B124" s="39"/>
      <c r="C124" s="210" t="s">
        <v>190</v>
      </c>
      <c r="D124" s="210" t="s">
        <v>176</v>
      </c>
      <c r="E124" s="211" t="s">
        <v>491</v>
      </c>
      <c r="F124" s="212" t="s">
        <v>492</v>
      </c>
      <c r="G124" s="213" t="s">
        <v>350</v>
      </c>
      <c r="H124" s="214">
        <v>320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41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180</v>
      </c>
      <c r="AT124" s="221" t="s">
        <v>176</v>
      </c>
      <c r="AU124" s="221" t="s">
        <v>84</v>
      </c>
      <c r="AY124" s="17" t="s">
        <v>175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84</v>
      </c>
      <c r="BK124" s="222">
        <f>ROUND(I124*H124,2)</f>
        <v>0</v>
      </c>
      <c r="BL124" s="17" t="s">
        <v>180</v>
      </c>
      <c r="BM124" s="221" t="s">
        <v>193</v>
      </c>
    </row>
    <row r="125" s="2" customFormat="1" ht="16.5" customHeight="1">
      <c r="A125" s="38"/>
      <c r="B125" s="39"/>
      <c r="C125" s="210" t="s">
        <v>186</v>
      </c>
      <c r="D125" s="210" t="s">
        <v>176</v>
      </c>
      <c r="E125" s="211" t="s">
        <v>493</v>
      </c>
      <c r="F125" s="212" t="s">
        <v>494</v>
      </c>
      <c r="G125" s="213" t="s">
        <v>350</v>
      </c>
      <c r="H125" s="214">
        <v>210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180</v>
      </c>
      <c r="AT125" s="221" t="s">
        <v>176</v>
      </c>
      <c r="AU125" s="221" t="s">
        <v>84</v>
      </c>
      <c r="AY125" s="17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180</v>
      </c>
      <c r="BM125" s="221" t="s">
        <v>196</v>
      </c>
    </row>
    <row r="126" s="2" customFormat="1" ht="37.8" customHeight="1">
      <c r="A126" s="38"/>
      <c r="B126" s="39"/>
      <c r="C126" s="210" t="s">
        <v>197</v>
      </c>
      <c r="D126" s="210" t="s">
        <v>176</v>
      </c>
      <c r="E126" s="211" t="s">
        <v>452</v>
      </c>
      <c r="F126" s="212" t="s">
        <v>453</v>
      </c>
      <c r="G126" s="213" t="s">
        <v>350</v>
      </c>
      <c r="H126" s="214">
        <v>80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41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180</v>
      </c>
      <c r="AT126" s="221" t="s">
        <v>176</v>
      </c>
      <c r="AU126" s="221" t="s">
        <v>84</v>
      </c>
      <c r="AY126" s="17" t="s">
        <v>175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84</v>
      </c>
      <c r="BK126" s="222">
        <f>ROUND(I126*H126,2)</f>
        <v>0</v>
      </c>
      <c r="BL126" s="17" t="s">
        <v>180</v>
      </c>
      <c r="BM126" s="221" t="s">
        <v>200</v>
      </c>
    </row>
    <row r="127" s="2" customFormat="1" ht="16.5" customHeight="1">
      <c r="A127" s="38"/>
      <c r="B127" s="39"/>
      <c r="C127" s="210" t="s">
        <v>189</v>
      </c>
      <c r="D127" s="210" t="s">
        <v>176</v>
      </c>
      <c r="E127" s="211" t="s">
        <v>495</v>
      </c>
      <c r="F127" s="212" t="s">
        <v>496</v>
      </c>
      <c r="G127" s="213" t="s">
        <v>179</v>
      </c>
      <c r="H127" s="214">
        <v>128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84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203</v>
      </c>
    </row>
    <row r="128" s="2" customFormat="1" ht="37.8" customHeight="1">
      <c r="A128" s="38"/>
      <c r="B128" s="39"/>
      <c r="C128" s="210" t="s">
        <v>204</v>
      </c>
      <c r="D128" s="210" t="s">
        <v>176</v>
      </c>
      <c r="E128" s="211" t="s">
        <v>497</v>
      </c>
      <c r="F128" s="212" t="s">
        <v>498</v>
      </c>
      <c r="G128" s="213" t="s">
        <v>350</v>
      </c>
      <c r="H128" s="214">
        <v>384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41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180</v>
      </c>
      <c r="AT128" s="221" t="s">
        <v>176</v>
      </c>
      <c r="AU128" s="221" t="s">
        <v>84</v>
      </c>
      <c r="AY128" s="17" t="s">
        <v>175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84</v>
      </c>
      <c r="BK128" s="222">
        <f>ROUND(I128*H128,2)</f>
        <v>0</v>
      </c>
      <c r="BL128" s="17" t="s">
        <v>180</v>
      </c>
      <c r="BM128" s="221" t="s">
        <v>208</v>
      </c>
    </row>
    <row r="129" s="2" customFormat="1" ht="37.8" customHeight="1">
      <c r="A129" s="38"/>
      <c r="B129" s="39"/>
      <c r="C129" s="210" t="s">
        <v>193</v>
      </c>
      <c r="D129" s="210" t="s">
        <v>176</v>
      </c>
      <c r="E129" s="211" t="s">
        <v>499</v>
      </c>
      <c r="F129" s="212" t="s">
        <v>500</v>
      </c>
      <c r="G129" s="213" t="s">
        <v>350</v>
      </c>
      <c r="H129" s="214">
        <v>75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84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211</v>
      </c>
    </row>
    <row r="130" s="2" customFormat="1" ht="37.8" customHeight="1">
      <c r="A130" s="38"/>
      <c r="B130" s="39"/>
      <c r="C130" s="210" t="s">
        <v>212</v>
      </c>
      <c r="D130" s="210" t="s">
        <v>176</v>
      </c>
      <c r="E130" s="211" t="s">
        <v>501</v>
      </c>
      <c r="F130" s="212" t="s">
        <v>502</v>
      </c>
      <c r="G130" s="213" t="s">
        <v>350</v>
      </c>
      <c r="H130" s="214">
        <v>62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41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180</v>
      </c>
      <c r="AT130" s="221" t="s">
        <v>176</v>
      </c>
      <c r="AU130" s="221" t="s">
        <v>84</v>
      </c>
      <c r="AY130" s="17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180</v>
      </c>
      <c r="BM130" s="221" t="s">
        <v>215</v>
      </c>
    </row>
    <row r="131" s="2" customFormat="1" ht="16.5" customHeight="1">
      <c r="A131" s="38"/>
      <c r="B131" s="39"/>
      <c r="C131" s="210" t="s">
        <v>196</v>
      </c>
      <c r="D131" s="210" t="s">
        <v>176</v>
      </c>
      <c r="E131" s="211" t="s">
        <v>503</v>
      </c>
      <c r="F131" s="212" t="s">
        <v>504</v>
      </c>
      <c r="G131" s="213" t="s">
        <v>179</v>
      </c>
      <c r="H131" s="214">
        <v>48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180</v>
      </c>
      <c r="AT131" s="221" t="s">
        <v>176</v>
      </c>
      <c r="AU131" s="221" t="s">
        <v>84</v>
      </c>
      <c r="AY131" s="17" t="s">
        <v>175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180</v>
      </c>
      <c r="BM131" s="221" t="s">
        <v>219</v>
      </c>
    </row>
    <row r="132" s="2" customFormat="1" ht="16.5" customHeight="1">
      <c r="A132" s="38"/>
      <c r="B132" s="39"/>
      <c r="C132" s="210" t="s">
        <v>240</v>
      </c>
      <c r="D132" s="210" t="s">
        <v>176</v>
      </c>
      <c r="E132" s="211" t="s">
        <v>505</v>
      </c>
      <c r="F132" s="212" t="s">
        <v>506</v>
      </c>
      <c r="G132" s="213" t="s">
        <v>179</v>
      </c>
      <c r="H132" s="214">
        <v>28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41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180</v>
      </c>
      <c r="AT132" s="221" t="s">
        <v>176</v>
      </c>
      <c r="AU132" s="221" t="s">
        <v>84</v>
      </c>
      <c r="AY132" s="17" t="s">
        <v>175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84</v>
      </c>
      <c r="BK132" s="222">
        <f>ROUND(I132*H132,2)</f>
        <v>0</v>
      </c>
      <c r="BL132" s="17" t="s">
        <v>180</v>
      </c>
      <c r="BM132" s="221" t="s">
        <v>241</v>
      </c>
    </row>
    <row r="133" s="2" customFormat="1" ht="24.15" customHeight="1">
      <c r="A133" s="38"/>
      <c r="B133" s="39"/>
      <c r="C133" s="210" t="s">
        <v>200</v>
      </c>
      <c r="D133" s="210" t="s">
        <v>176</v>
      </c>
      <c r="E133" s="211" t="s">
        <v>507</v>
      </c>
      <c r="F133" s="212" t="s">
        <v>508</v>
      </c>
      <c r="G133" s="213" t="s">
        <v>350</v>
      </c>
      <c r="H133" s="214">
        <v>180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180</v>
      </c>
      <c r="AT133" s="221" t="s">
        <v>176</v>
      </c>
      <c r="AU133" s="221" t="s">
        <v>84</v>
      </c>
      <c r="AY133" s="17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180</v>
      </c>
      <c r="BM133" s="221" t="s">
        <v>330</v>
      </c>
    </row>
    <row r="134" s="2" customFormat="1" ht="24.15" customHeight="1">
      <c r="A134" s="38"/>
      <c r="B134" s="39"/>
      <c r="C134" s="210" t="s">
        <v>8</v>
      </c>
      <c r="D134" s="210" t="s">
        <v>176</v>
      </c>
      <c r="E134" s="211" t="s">
        <v>509</v>
      </c>
      <c r="F134" s="212" t="s">
        <v>510</v>
      </c>
      <c r="G134" s="213" t="s">
        <v>350</v>
      </c>
      <c r="H134" s="214">
        <v>60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180</v>
      </c>
      <c r="AT134" s="221" t="s">
        <v>176</v>
      </c>
      <c r="AU134" s="221" t="s">
        <v>84</v>
      </c>
      <c r="AY134" s="17" t="s">
        <v>175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180</v>
      </c>
      <c r="BM134" s="221" t="s">
        <v>333</v>
      </c>
    </row>
    <row r="135" s="2" customFormat="1" ht="24.15" customHeight="1">
      <c r="A135" s="38"/>
      <c r="B135" s="39"/>
      <c r="C135" s="210" t="s">
        <v>203</v>
      </c>
      <c r="D135" s="210" t="s">
        <v>176</v>
      </c>
      <c r="E135" s="211" t="s">
        <v>511</v>
      </c>
      <c r="F135" s="212" t="s">
        <v>512</v>
      </c>
      <c r="G135" s="213" t="s">
        <v>350</v>
      </c>
      <c r="H135" s="214">
        <v>40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41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180</v>
      </c>
      <c r="AT135" s="221" t="s">
        <v>176</v>
      </c>
      <c r="AU135" s="221" t="s">
        <v>84</v>
      </c>
      <c r="AY135" s="17" t="s">
        <v>175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84</v>
      </c>
      <c r="BK135" s="222">
        <f>ROUND(I135*H135,2)</f>
        <v>0</v>
      </c>
      <c r="BL135" s="17" t="s">
        <v>180</v>
      </c>
      <c r="BM135" s="221" t="s">
        <v>336</v>
      </c>
    </row>
    <row r="136" s="2" customFormat="1" ht="21.75" customHeight="1">
      <c r="A136" s="38"/>
      <c r="B136" s="39"/>
      <c r="C136" s="210" t="s">
        <v>337</v>
      </c>
      <c r="D136" s="210" t="s">
        <v>176</v>
      </c>
      <c r="E136" s="211" t="s">
        <v>513</v>
      </c>
      <c r="F136" s="212" t="s">
        <v>514</v>
      </c>
      <c r="G136" s="213" t="s">
        <v>257</v>
      </c>
      <c r="H136" s="214">
        <v>1</v>
      </c>
      <c r="I136" s="215"/>
      <c r="J136" s="216">
        <f>ROUND(I136*H136,2)</f>
        <v>0</v>
      </c>
      <c r="K136" s="212" t="s">
        <v>1</v>
      </c>
      <c r="L136" s="44"/>
      <c r="M136" s="217" t="s">
        <v>1</v>
      </c>
      <c r="N136" s="218" t="s">
        <v>41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180</v>
      </c>
      <c r="AT136" s="221" t="s">
        <v>176</v>
      </c>
      <c r="AU136" s="221" t="s">
        <v>84</v>
      </c>
      <c r="AY136" s="17" t="s">
        <v>175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84</v>
      </c>
      <c r="BK136" s="222">
        <f>ROUND(I136*H136,2)</f>
        <v>0</v>
      </c>
      <c r="BL136" s="17" t="s">
        <v>180</v>
      </c>
      <c r="BM136" s="221" t="s">
        <v>340</v>
      </c>
    </row>
    <row r="137" s="2" customFormat="1" ht="37.8" customHeight="1">
      <c r="A137" s="38"/>
      <c r="B137" s="39"/>
      <c r="C137" s="210" t="s">
        <v>208</v>
      </c>
      <c r="D137" s="210" t="s">
        <v>176</v>
      </c>
      <c r="E137" s="211" t="s">
        <v>515</v>
      </c>
      <c r="F137" s="212" t="s">
        <v>516</v>
      </c>
      <c r="G137" s="213" t="s">
        <v>257</v>
      </c>
      <c r="H137" s="214">
        <v>1</v>
      </c>
      <c r="I137" s="215"/>
      <c r="J137" s="216">
        <f>ROUND(I137*H137,2)</f>
        <v>0</v>
      </c>
      <c r="K137" s="212" t="s">
        <v>1</v>
      </c>
      <c r="L137" s="44"/>
      <c r="M137" s="217" t="s">
        <v>1</v>
      </c>
      <c r="N137" s="218" t="s">
        <v>41</v>
      </c>
      <c r="O137" s="91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180</v>
      </c>
      <c r="AT137" s="221" t="s">
        <v>176</v>
      </c>
      <c r="AU137" s="221" t="s">
        <v>84</v>
      </c>
      <c r="AY137" s="17" t="s">
        <v>175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84</v>
      </c>
      <c r="BK137" s="222">
        <f>ROUND(I137*H137,2)</f>
        <v>0</v>
      </c>
      <c r="BL137" s="17" t="s">
        <v>180</v>
      </c>
      <c r="BM137" s="221" t="s">
        <v>344</v>
      </c>
    </row>
    <row r="138" s="2" customFormat="1" ht="16.5" customHeight="1">
      <c r="A138" s="38"/>
      <c r="B138" s="39"/>
      <c r="C138" s="210" t="s">
        <v>347</v>
      </c>
      <c r="D138" s="210" t="s">
        <v>176</v>
      </c>
      <c r="E138" s="211" t="s">
        <v>517</v>
      </c>
      <c r="F138" s="212" t="s">
        <v>518</v>
      </c>
      <c r="G138" s="213" t="s">
        <v>179</v>
      </c>
      <c r="H138" s="214">
        <v>236</v>
      </c>
      <c r="I138" s="215"/>
      <c r="J138" s="216">
        <f>ROUND(I138*H138,2)</f>
        <v>0</v>
      </c>
      <c r="K138" s="212" t="s">
        <v>1</v>
      </c>
      <c r="L138" s="44"/>
      <c r="M138" s="217" t="s">
        <v>1</v>
      </c>
      <c r="N138" s="218" t="s">
        <v>41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180</v>
      </c>
      <c r="AT138" s="221" t="s">
        <v>176</v>
      </c>
      <c r="AU138" s="221" t="s">
        <v>84</v>
      </c>
      <c r="AY138" s="17" t="s">
        <v>175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84</v>
      </c>
      <c r="BK138" s="222">
        <f>ROUND(I138*H138,2)</f>
        <v>0</v>
      </c>
      <c r="BL138" s="17" t="s">
        <v>180</v>
      </c>
      <c r="BM138" s="221" t="s">
        <v>293</v>
      </c>
    </row>
    <row r="139" s="2" customFormat="1" ht="16.5" customHeight="1">
      <c r="A139" s="38"/>
      <c r="B139" s="39"/>
      <c r="C139" s="210" t="s">
        <v>211</v>
      </c>
      <c r="D139" s="210" t="s">
        <v>176</v>
      </c>
      <c r="E139" s="211" t="s">
        <v>519</v>
      </c>
      <c r="F139" s="212" t="s">
        <v>520</v>
      </c>
      <c r="G139" s="213" t="s">
        <v>179</v>
      </c>
      <c r="H139" s="214">
        <v>21</v>
      </c>
      <c r="I139" s="215"/>
      <c r="J139" s="216">
        <f>ROUND(I139*H139,2)</f>
        <v>0</v>
      </c>
      <c r="K139" s="212" t="s">
        <v>1</v>
      </c>
      <c r="L139" s="44"/>
      <c r="M139" s="217" t="s">
        <v>1</v>
      </c>
      <c r="N139" s="218" t="s">
        <v>41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180</v>
      </c>
      <c r="AT139" s="221" t="s">
        <v>176</v>
      </c>
      <c r="AU139" s="221" t="s">
        <v>84</v>
      </c>
      <c r="AY139" s="17" t="s">
        <v>175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84</v>
      </c>
      <c r="BK139" s="222">
        <f>ROUND(I139*H139,2)</f>
        <v>0</v>
      </c>
      <c r="BL139" s="17" t="s">
        <v>180</v>
      </c>
      <c r="BM139" s="221" t="s">
        <v>353</v>
      </c>
    </row>
    <row r="140" s="2" customFormat="1" ht="16.5" customHeight="1">
      <c r="A140" s="38"/>
      <c r="B140" s="39"/>
      <c r="C140" s="210" t="s">
        <v>7</v>
      </c>
      <c r="D140" s="210" t="s">
        <v>176</v>
      </c>
      <c r="E140" s="211" t="s">
        <v>521</v>
      </c>
      <c r="F140" s="212" t="s">
        <v>522</v>
      </c>
      <c r="G140" s="213" t="s">
        <v>179</v>
      </c>
      <c r="H140" s="214">
        <v>12</v>
      </c>
      <c r="I140" s="215"/>
      <c r="J140" s="216">
        <f>ROUND(I140*H140,2)</f>
        <v>0</v>
      </c>
      <c r="K140" s="212" t="s">
        <v>1</v>
      </c>
      <c r="L140" s="44"/>
      <c r="M140" s="217" t="s">
        <v>1</v>
      </c>
      <c r="N140" s="218" t="s">
        <v>41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180</v>
      </c>
      <c r="AT140" s="221" t="s">
        <v>176</v>
      </c>
      <c r="AU140" s="221" t="s">
        <v>84</v>
      </c>
      <c r="AY140" s="17" t="s">
        <v>175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84</v>
      </c>
      <c r="BK140" s="222">
        <f>ROUND(I140*H140,2)</f>
        <v>0</v>
      </c>
      <c r="BL140" s="17" t="s">
        <v>180</v>
      </c>
      <c r="BM140" s="221" t="s">
        <v>356</v>
      </c>
    </row>
    <row r="141" s="2" customFormat="1" ht="24.15" customHeight="1">
      <c r="A141" s="38"/>
      <c r="B141" s="39"/>
      <c r="C141" s="210" t="s">
        <v>215</v>
      </c>
      <c r="D141" s="210" t="s">
        <v>176</v>
      </c>
      <c r="E141" s="211" t="s">
        <v>523</v>
      </c>
      <c r="F141" s="212" t="s">
        <v>524</v>
      </c>
      <c r="G141" s="213" t="s">
        <v>343</v>
      </c>
      <c r="H141" s="214">
        <v>60</v>
      </c>
      <c r="I141" s="215"/>
      <c r="J141" s="216">
        <f>ROUND(I141*H141,2)</f>
        <v>0</v>
      </c>
      <c r="K141" s="212" t="s">
        <v>1</v>
      </c>
      <c r="L141" s="44"/>
      <c r="M141" s="217" t="s">
        <v>1</v>
      </c>
      <c r="N141" s="218" t="s">
        <v>41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180</v>
      </c>
      <c r="AT141" s="221" t="s">
        <v>176</v>
      </c>
      <c r="AU141" s="221" t="s">
        <v>84</v>
      </c>
      <c r="AY141" s="17" t="s">
        <v>175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84</v>
      </c>
      <c r="BK141" s="222">
        <f>ROUND(I141*H141,2)</f>
        <v>0</v>
      </c>
      <c r="BL141" s="17" t="s">
        <v>180</v>
      </c>
      <c r="BM141" s="221" t="s">
        <v>359</v>
      </c>
    </row>
    <row r="142" s="11" customFormat="1" ht="25.92" customHeight="1">
      <c r="A142" s="11"/>
      <c r="B142" s="196"/>
      <c r="C142" s="197"/>
      <c r="D142" s="198" t="s">
        <v>75</v>
      </c>
      <c r="E142" s="199" t="s">
        <v>345</v>
      </c>
      <c r="F142" s="199" t="s">
        <v>382</v>
      </c>
      <c r="G142" s="197"/>
      <c r="H142" s="197"/>
      <c r="I142" s="200"/>
      <c r="J142" s="201">
        <f>BK142</f>
        <v>0</v>
      </c>
      <c r="K142" s="197"/>
      <c r="L142" s="202"/>
      <c r="M142" s="203"/>
      <c r="N142" s="204"/>
      <c r="O142" s="204"/>
      <c r="P142" s="205">
        <f>SUM(P143:P145)</f>
        <v>0</v>
      </c>
      <c r="Q142" s="204"/>
      <c r="R142" s="205">
        <f>SUM(R143:R145)</f>
        <v>0</v>
      </c>
      <c r="S142" s="204"/>
      <c r="T142" s="206">
        <f>SUM(T143:T145)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07" t="s">
        <v>84</v>
      </c>
      <c r="AT142" s="208" t="s">
        <v>75</v>
      </c>
      <c r="AU142" s="208" t="s">
        <v>76</v>
      </c>
      <c r="AY142" s="207" t="s">
        <v>175</v>
      </c>
      <c r="BK142" s="209">
        <f>SUM(BK143:BK145)</f>
        <v>0</v>
      </c>
    </row>
    <row r="143" s="2" customFormat="1" ht="16.5" customHeight="1">
      <c r="A143" s="38"/>
      <c r="B143" s="39"/>
      <c r="C143" s="210" t="s">
        <v>360</v>
      </c>
      <c r="D143" s="210" t="s">
        <v>176</v>
      </c>
      <c r="E143" s="211" t="s">
        <v>401</v>
      </c>
      <c r="F143" s="212" t="s">
        <v>402</v>
      </c>
      <c r="G143" s="213" t="s">
        <v>343</v>
      </c>
      <c r="H143" s="214">
        <v>60</v>
      </c>
      <c r="I143" s="215"/>
      <c r="J143" s="216">
        <f>ROUND(I143*H143,2)</f>
        <v>0</v>
      </c>
      <c r="K143" s="212" t="s">
        <v>1</v>
      </c>
      <c r="L143" s="44"/>
      <c r="M143" s="217" t="s">
        <v>1</v>
      </c>
      <c r="N143" s="218" t="s">
        <v>41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180</v>
      </c>
      <c r="AT143" s="221" t="s">
        <v>176</v>
      </c>
      <c r="AU143" s="221" t="s">
        <v>84</v>
      </c>
      <c r="AY143" s="17" t="s">
        <v>175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84</v>
      </c>
      <c r="BK143" s="222">
        <f>ROUND(I143*H143,2)</f>
        <v>0</v>
      </c>
      <c r="BL143" s="17" t="s">
        <v>180</v>
      </c>
      <c r="BM143" s="221" t="s">
        <v>363</v>
      </c>
    </row>
    <row r="144" s="2" customFormat="1" ht="16.5" customHeight="1">
      <c r="A144" s="38"/>
      <c r="B144" s="39"/>
      <c r="C144" s="210" t="s">
        <v>219</v>
      </c>
      <c r="D144" s="210" t="s">
        <v>176</v>
      </c>
      <c r="E144" s="211" t="s">
        <v>474</v>
      </c>
      <c r="F144" s="212" t="s">
        <v>406</v>
      </c>
      <c r="G144" s="213" t="s">
        <v>257</v>
      </c>
      <c r="H144" s="214">
        <v>1</v>
      </c>
      <c r="I144" s="215"/>
      <c r="J144" s="216">
        <f>ROUND(I144*H144,2)</f>
        <v>0</v>
      </c>
      <c r="K144" s="212" t="s">
        <v>1</v>
      </c>
      <c r="L144" s="44"/>
      <c r="M144" s="217" t="s">
        <v>1</v>
      </c>
      <c r="N144" s="218" t="s">
        <v>41</v>
      </c>
      <c r="O144" s="91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1" t="s">
        <v>180</v>
      </c>
      <c r="AT144" s="221" t="s">
        <v>176</v>
      </c>
      <c r="AU144" s="221" t="s">
        <v>84</v>
      </c>
      <c r="AY144" s="17" t="s">
        <v>175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7" t="s">
        <v>84</v>
      </c>
      <c r="BK144" s="222">
        <f>ROUND(I144*H144,2)</f>
        <v>0</v>
      </c>
      <c r="BL144" s="17" t="s">
        <v>180</v>
      </c>
      <c r="BM144" s="221" t="s">
        <v>366</v>
      </c>
    </row>
    <row r="145" s="2" customFormat="1" ht="16.5" customHeight="1">
      <c r="A145" s="38"/>
      <c r="B145" s="39"/>
      <c r="C145" s="210" t="s">
        <v>367</v>
      </c>
      <c r="D145" s="210" t="s">
        <v>176</v>
      </c>
      <c r="E145" s="211" t="s">
        <v>427</v>
      </c>
      <c r="F145" s="212" t="s">
        <v>409</v>
      </c>
      <c r="G145" s="213" t="s">
        <v>257</v>
      </c>
      <c r="H145" s="214">
        <v>1</v>
      </c>
      <c r="I145" s="215"/>
      <c r="J145" s="216">
        <f>ROUND(I145*H145,2)</f>
        <v>0</v>
      </c>
      <c r="K145" s="212" t="s">
        <v>1</v>
      </c>
      <c r="L145" s="44"/>
      <c r="M145" s="223" t="s">
        <v>1</v>
      </c>
      <c r="N145" s="224" t="s">
        <v>41</v>
      </c>
      <c r="O145" s="225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180</v>
      </c>
      <c r="AT145" s="221" t="s">
        <v>176</v>
      </c>
      <c r="AU145" s="221" t="s">
        <v>84</v>
      </c>
      <c r="AY145" s="17" t="s">
        <v>175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84</v>
      </c>
      <c r="BK145" s="222">
        <f>ROUND(I145*H145,2)</f>
        <v>0</v>
      </c>
      <c r="BL145" s="17" t="s">
        <v>180</v>
      </c>
      <c r="BM145" s="221" t="s">
        <v>370</v>
      </c>
    </row>
    <row r="146" s="2" customFormat="1" ht="6.96" customHeight="1">
      <c r="A146" s="38"/>
      <c r="B146" s="66"/>
      <c r="C146" s="67"/>
      <c r="D146" s="67"/>
      <c r="E146" s="67"/>
      <c r="F146" s="67"/>
      <c r="G146" s="67"/>
      <c r="H146" s="67"/>
      <c r="I146" s="67"/>
      <c r="J146" s="67"/>
      <c r="K146" s="67"/>
      <c r="L146" s="44"/>
      <c r="M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</sheetData>
  <sheetProtection sheet="1" autoFilter="0" formatColumns="0" formatRows="0" objects="1" scenarios="1" spinCount="100000" saltValue="qPjX+fXcwKXF1mnPQ698avScr6puTkStG+CbRixdty+dmtWqclm9vPtiQeUy1lPBeZJH8rKCXFb7uevxrJxIcw==" hashValue="SZx7pNNSPSGwXVyRBEQKk3sBd33kBRv/q4CnUK1p0ASQNC8yOO9IiRj9dNf0yoxQpt06JwXbcoX6Lfyxml6lwA==" algorithmName="SHA-512" password="CC35"/>
  <autoFilter ref="C117:K14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525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ROUND((SUM(BE122:BE194)),  2)</f>
        <v>0</v>
      </c>
      <c r="G33" s="38"/>
      <c r="H33" s="38"/>
      <c r="I33" s="155">
        <v>0.21</v>
      </c>
      <c r="J33" s="154">
        <f>ROUND(((SUM(BE122:BE194))*I33),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ROUND((SUM(BF122:BF194)),  2)</f>
        <v>0</v>
      </c>
      <c r="G34" s="38"/>
      <c r="H34" s="38"/>
      <c r="I34" s="155">
        <v>0.15</v>
      </c>
      <c r="J34" s="154">
        <f>ROUND(((SUM(BF122:BF194))*I34),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ROUND((SUM(BG122:BG194)),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ROUND((SUM(BH122:BH194)),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ROUND((SUM(BI122:BI194)),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016 - Napjení klimatizace 1. etapa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526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527</v>
      </c>
      <c r="E98" s="182"/>
      <c r="F98" s="182"/>
      <c r="G98" s="182"/>
      <c r="H98" s="182"/>
      <c r="I98" s="182"/>
      <c r="J98" s="183">
        <f>J147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528</v>
      </c>
      <c r="E99" s="182"/>
      <c r="F99" s="182"/>
      <c r="G99" s="182"/>
      <c r="H99" s="182"/>
      <c r="I99" s="182"/>
      <c r="J99" s="183">
        <f>J152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529</v>
      </c>
      <c r="E100" s="182"/>
      <c r="F100" s="182"/>
      <c r="G100" s="182"/>
      <c r="H100" s="182"/>
      <c r="I100" s="182"/>
      <c r="J100" s="183">
        <f>J159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530</v>
      </c>
      <c r="E101" s="182"/>
      <c r="F101" s="182"/>
      <c r="G101" s="182"/>
      <c r="H101" s="182"/>
      <c r="I101" s="182"/>
      <c r="J101" s="183">
        <f>J179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531</v>
      </c>
      <c r="E102" s="182"/>
      <c r="F102" s="182"/>
      <c r="G102" s="182"/>
      <c r="H102" s="182"/>
      <c r="I102" s="182"/>
      <c r="J102" s="183">
        <f>J186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160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Klimatizace, slaboproudy - poliklinika Karviná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151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016 - Napjení klimatizace 1. etapa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18. 7. 2023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Statutární město Karviná</v>
      </c>
      <c r="G118" s="40"/>
      <c r="H118" s="40"/>
      <c r="I118" s="32" t="s">
        <v>30</v>
      </c>
      <c r="J118" s="36" t="str">
        <f>E21</f>
        <v>ATRIS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Barbora Kyšková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0" customFormat="1" ht="29.28" customHeight="1">
      <c r="A121" s="185"/>
      <c r="B121" s="186"/>
      <c r="C121" s="187" t="s">
        <v>161</v>
      </c>
      <c r="D121" s="188" t="s">
        <v>61</v>
      </c>
      <c r="E121" s="188" t="s">
        <v>57</v>
      </c>
      <c r="F121" s="188" t="s">
        <v>58</v>
      </c>
      <c r="G121" s="188" t="s">
        <v>162</v>
      </c>
      <c r="H121" s="188" t="s">
        <v>163</v>
      </c>
      <c r="I121" s="188" t="s">
        <v>164</v>
      </c>
      <c r="J121" s="188" t="s">
        <v>156</v>
      </c>
      <c r="K121" s="189" t="s">
        <v>165</v>
      </c>
      <c r="L121" s="190"/>
      <c r="M121" s="100" t="s">
        <v>1</v>
      </c>
      <c r="N121" s="101" t="s">
        <v>40</v>
      </c>
      <c r="O121" s="101" t="s">
        <v>166</v>
      </c>
      <c r="P121" s="101" t="s">
        <v>167</v>
      </c>
      <c r="Q121" s="101" t="s">
        <v>168</v>
      </c>
      <c r="R121" s="101" t="s">
        <v>169</v>
      </c>
      <c r="S121" s="101" t="s">
        <v>170</v>
      </c>
      <c r="T121" s="102" t="s">
        <v>171</v>
      </c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</row>
    <row r="122" s="2" customFormat="1" ht="22.8" customHeight="1">
      <c r="A122" s="38"/>
      <c r="B122" s="39"/>
      <c r="C122" s="107" t="s">
        <v>172</v>
      </c>
      <c r="D122" s="40"/>
      <c r="E122" s="40"/>
      <c r="F122" s="40"/>
      <c r="G122" s="40"/>
      <c r="H122" s="40"/>
      <c r="I122" s="40"/>
      <c r="J122" s="191">
        <f>BK122</f>
        <v>0</v>
      </c>
      <c r="K122" s="40"/>
      <c r="L122" s="44"/>
      <c r="M122" s="103"/>
      <c r="N122" s="192"/>
      <c r="O122" s="104"/>
      <c r="P122" s="193">
        <f>P123+P147+P152+P159+P179+P186</f>
        <v>0</v>
      </c>
      <c r="Q122" s="104"/>
      <c r="R122" s="193">
        <f>R123+R147+R152+R159+R179+R186</f>
        <v>0</v>
      </c>
      <c r="S122" s="104"/>
      <c r="T122" s="194">
        <f>T123+T147+T152+T159+T179+T186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158</v>
      </c>
      <c r="BK122" s="195">
        <f>BK123+BK147+BK152+BK159+BK179+BK186</f>
        <v>0</v>
      </c>
    </row>
    <row r="123" s="11" customFormat="1" ht="25.92" customHeight="1">
      <c r="A123" s="11"/>
      <c r="B123" s="196"/>
      <c r="C123" s="197"/>
      <c r="D123" s="198" t="s">
        <v>75</v>
      </c>
      <c r="E123" s="199" t="s">
        <v>173</v>
      </c>
      <c r="F123" s="199" t="s">
        <v>532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f>SUM(P124:P146)</f>
        <v>0</v>
      </c>
      <c r="Q123" s="204"/>
      <c r="R123" s="205">
        <f>SUM(R124:R146)</f>
        <v>0</v>
      </c>
      <c r="S123" s="204"/>
      <c r="T123" s="206">
        <f>SUM(T124:T146)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7" t="s">
        <v>84</v>
      </c>
      <c r="AT123" s="208" t="s">
        <v>75</v>
      </c>
      <c r="AU123" s="208" t="s">
        <v>76</v>
      </c>
      <c r="AY123" s="207" t="s">
        <v>175</v>
      </c>
      <c r="BK123" s="209">
        <f>SUM(BK124:BK146)</f>
        <v>0</v>
      </c>
    </row>
    <row r="124" s="2" customFormat="1" ht="16.5" customHeight="1">
      <c r="A124" s="38"/>
      <c r="B124" s="39"/>
      <c r="C124" s="210" t="s">
        <v>84</v>
      </c>
      <c r="D124" s="210" t="s">
        <v>176</v>
      </c>
      <c r="E124" s="211" t="s">
        <v>533</v>
      </c>
      <c r="F124" s="212" t="s">
        <v>534</v>
      </c>
      <c r="G124" s="213" t="s">
        <v>350</v>
      </c>
      <c r="H124" s="214">
        <v>15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41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180</v>
      </c>
      <c r="AT124" s="221" t="s">
        <v>176</v>
      </c>
      <c r="AU124" s="221" t="s">
        <v>84</v>
      </c>
      <c r="AY124" s="17" t="s">
        <v>175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84</v>
      </c>
      <c r="BK124" s="222">
        <f>ROUND(I124*H124,2)</f>
        <v>0</v>
      </c>
      <c r="BL124" s="17" t="s">
        <v>180</v>
      </c>
      <c r="BM124" s="221" t="s">
        <v>86</v>
      </c>
    </row>
    <row r="125" s="2" customFormat="1" ht="21.75" customHeight="1">
      <c r="A125" s="38"/>
      <c r="B125" s="39"/>
      <c r="C125" s="210" t="s">
        <v>86</v>
      </c>
      <c r="D125" s="210" t="s">
        <v>176</v>
      </c>
      <c r="E125" s="211" t="s">
        <v>535</v>
      </c>
      <c r="F125" s="212" t="s">
        <v>536</v>
      </c>
      <c r="G125" s="213" t="s">
        <v>179</v>
      </c>
      <c r="H125" s="214">
        <v>16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180</v>
      </c>
      <c r="AT125" s="221" t="s">
        <v>176</v>
      </c>
      <c r="AU125" s="221" t="s">
        <v>84</v>
      </c>
      <c r="AY125" s="17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180</v>
      </c>
      <c r="BM125" s="221" t="s">
        <v>180</v>
      </c>
    </row>
    <row r="126" s="2" customFormat="1" ht="16.5" customHeight="1">
      <c r="A126" s="38"/>
      <c r="B126" s="39"/>
      <c r="C126" s="210" t="s">
        <v>183</v>
      </c>
      <c r="D126" s="210" t="s">
        <v>176</v>
      </c>
      <c r="E126" s="211" t="s">
        <v>537</v>
      </c>
      <c r="F126" s="212" t="s">
        <v>538</v>
      </c>
      <c r="G126" s="213" t="s">
        <v>350</v>
      </c>
      <c r="H126" s="214">
        <v>30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41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180</v>
      </c>
      <c r="AT126" s="221" t="s">
        <v>176</v>
      </c>
      <c r="AU126" s="221" t="s">
        <v>84</v>
      </c>
      <c r="AY126" s="17" t="s">
        <v>175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84</v>
      </c>
      <c r="BK126" s="222">
        <f>ROUND(I126*H126,2)</f>
        <v>0</v>
      </c>
      <c r="BL126" s="17" t="s">
        <v>180</v>
      </c>
      <c r="BM126" s="221" t="s">
        <v>186</v>
      </c>
    </row>
    <row r="127" s="2" customFormat="1" ht="16.5" customHeight="1">
      <c r="A127" s="38"/>
      <c r="B127" s="39"/>
      <c r="C127" s="210" t="s">
        <v>180</v>
      </c>
      <c r="D127" s="210" t="s">
        <v>176</v>
      </c>
      <c r="E127" s="211" t="s">
        <v>539</v>
      </c>
      <c r="F127" s="212" t="s">
        <v>540</v>
      </c>
      <c r="G127" s="213" t="s">
        <v>179</v>
      </c>
      <c r="H127" s="214">
        <v>4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84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189</v>
      </c>
    </row>
    <row r="128" s="2" customFormat="1" ht="16.5" customHeight="1">
      <c r="A128" s="38"/>
      <c r="B128" s="39"/>
      <c r="C128" s="210" t="s">
        <v>190</v>
      </c>
      <c r="D128" s="210" t="s">
        <v>176</v>
      </c>
      <c r="E128" s="211" t="s">
        <v>541</v>
      </c>
      <c r="F128" s="212" t="s">
        <v>542</v>
      </c>
      <c r="G128" s="213" t="s">
        <v>179</v>
      </c>
      <c r="H128" s="214">
        <v>3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41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180</v>
      </c>
      <c r="AT128" s="221" t="s">
        <v>176</v>
      </c>
      <c r="AU128" s="221" t="s">
        <v>84</v>
      </c>
      <c r="AY128" s="17" t="s">
        <v>175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84</v>
      </c>
      <c r="BK128" s="222">
        <f>ROUND(I128*H128,2)</f>
        <v>0</v>
      </c>
      <c r="BL128" s="17" t="s">
        <v>180</v>
      </c>
      <c r="BM128" s="221" t="s">
        <v>193</v>
      </c>
    </row>
    <row r="129" s="2" customFormat="1" ht="16.5" customHeight="1">
      <c r="A129" s="38"/>
      <c r="B129" s="39"/>
      <c r="C129" s="210" t="s">
        <v>186</v>
      </c>
      <c r="D129" s="210" t="s">
        <v>176</v>
      </c>
      <c r="E129" s="211" t="s">
        <v>543</v>
      </c>
      <c r="F129" s="212" t="s">
        <v>544</v>
      </c>
      <c r="G129" s="213" t="s">
        <v>179</v>
      </c>
      <c r="H129" s="214">
        <v>5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84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196</v>
      </c>
    </row>
    <row r="130" s="2" customFormat="1" ht="16.5" customHeight="1">
      <c r="A130" s="38"/>
      <c r="B130" s="39"/>
      <c r="C130" s="210" t="s">
        <v>197</v>
      </c>
      <c r="D130" s="210" t="s">
        <v>176</v>
      </c>
      <c r="E130" s="211" t="s">
        <v>545</v>
      </c>
      <c r="F130" s="212" t="s">
        <v>546</v>
      </c>
      <c r="G130" s="213" t="s">
        <v>179</v>
      </c>
      <c r="H130" s="214">
        <v>15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41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180</v>
      </c>
      <c r="AT130" s="221" t="s">
        <v>176</v>
      </c>
      <c r="AU130" s="221" t="s">
        <v>84</v>
      </c>
      <c r="AY130" s="17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180</v>
      </c>
      <c r="BM130" s="221" t="s">
        <v>200</v>
      </c>
    </row>
    <row r="131" s="2" customFormat="1" ht="16.5" customHeight="1">
      <c r="A131" s="38"/>
      <c r="B131" s="39"/>
      <c r="C131" s="210" t="s">
        <v>189</v>
      </c>
      <c r="D131" s="210" t="s">
        <v>176</v>
      </c>
      <c r="E131" s="211" t="s">
        <v>547</v>
      </c>
      <c r="F131" s="212" t="s">
        <v>548</v>
      </c>
      <c r="G131" s="213" t="s">
        <v>179</v>
      </c>
      <c r="H131" s="214">
        <v>2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180</v>
      </c>
      <c r="AT131" s="221" t="s">
        <v>176</v>
      </c>
      <c r="AU131" s="221" t="s">
        <v>84</v>
      </c>
      <c r="AY131" s="17" t="s">
        <v>175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180</v>
      </c>
      <c r="BM131" s="221" t="s">
        <v>203</v>
      </c>
    </row>
    <row r="132" s="2" customFormat="1" ht="16.5" customHeight="1">
      <c r="A132" s="38"/>
      <c r="B132" s="39"/>
      <c r="C132" s="210" t="s">
        <v>204</v>
      </c>
      <c r="D132" s="210" t="s">
        <v>176</v>
      </c>
      <c r="E132" s="211" t="s">
        <v>549</v>
      </c>
      <c r="F132" s="212" t="s">
        <v>550</v>
      </c>
      <c r="G132" s="213" t="s">
        <v>179</v>
      </c>
      <c r="H132" s="214">
        <v>6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41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180</v>
      </c>
      <c r="AT132" s="221" t="s">
        <v>176</v>
      </c>
      <c r="AU132" s="221" t="s">
        <v>84</v>
      </c>
      <c r="AY132" s="17" t="s">
        <v>175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84</v>
      </c>
      <c r="BK132" s="222">
        <f>ROUND(I132*H132,2)</f>
        <v>0</v>
      </c>
      <c r="BL132" s="17" t="s">
        <v>180</v>
      </c>
      <c r="BM132" s="221" t="s">
        <v>208</v>
      </c>
    </row>
    <row r="133" s="2" customFormat="1" ht="16.5" customHeight="1">
      <c r="A133" s="38"/>
      <c r="B133" s="39"/>
      <c r="C133" s="210" t="s">
        <v>193</v>
      </c>
      <c r="D133" s="210" t="s">
        <v>176</v>
      </c>
      <c r="E133" s="211" t="s">
        <v>551</v>
      </c>
      <c r="F133" s="212" t="s">
        <v>552</v>
      </c>
      <c r="G133" s="213" t="s">
        <v>179</v>
      </c>
      <c r="H133" s="214">
        <v>4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180</v>
      </c>
      <c r="AT133" s="221" t="s">
        <v>176</v>
      </c>
      <c r="AU133" s="221" t="s">
        <v>84</v>
      </c>
      <c r="AY133" s="17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180</v>
      </c>
      <c r="BM133" s="221" t="s">
        <v>211</v>
      </c>
    </row>
    <row r="134" s="2" customFormat="1" ht="16.5" customHeight="1">
      <c r="A134" s="38"/>
      <c r="B134" s="39"/>
      <c r="C134" s="210" t="s">
        <v>212</v>
      </c>
      <c r="D134" s="210" t="s">
        <v>176</v>
      </c>
      <c r="E134" s="211" t="s">
        <v>553</v>
      </c>
      <c r="F134" s="212" t="s">
        <v>554</v>
      </c>
      <c r="G134" s="213" t="s">
        <v>179</v>
      </c>
      <c r="H134" s="214">
        <v>2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180</v>
      </c>
      <c r="AT134" s="221" t="s">
        <v>176</v>
      </c>
      <c r="AU134" s="221" t="s">
        <v>84</v>
      </c>
      <c r="AY134" s="17" t="s">
        <v>175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180</v>
      </c>
      <c r="BM134" s="221" t="s">
        <v>215</v>
      </c>
    </row>
    <row r="135" s="2" customFormat="1" ht="16.5" customHeight="1">
      <c r="A135" s="38"/>
      <c r="B135" s="39"/>
      <c r="C135" s="210" t="s">
        <v>196</v>
      </c>
      <c r="D135" s="210" t="s">
        <v>176</v>
      </c>
      <c r="E135" s="211" t="s">
        <v>555</v>
      </c>
      <c r="F135" s="212" t="s">
        <v>556</v>
      </c>
      <c r="G135" s="213" t="s">
        <v>179</v>
      </c>
      <c r="H135" s="214">
        <v>12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41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180</v>
      </c>
      <c r="AT135" s="221" t="s">
        <v>176</v>
      </c>
      <c r="AU135" s="221" t="s">
        <v>84</v>
      </c>
      <c r="AY135" s="17" t="s">
        <v>175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84</v>
      </c>
      <c r="BK135" s="222">
        <f>ROUND(I135*H135,2)</f>
        <v>0</v>
      </c>
      <c r="BL135" s="17" t="s">
        <v>180</v>
      </c>
      <c r="BM135" s="221" t="s">
        <v>219</v>
      </c>
    </row>
    <row r="136" s="2" customFormat="1" ht="16.5" customHeight="1">
      <c r="A136" s="38"/>
      <c r="B136" s="39"/>
      <c r="C136" s="210" t="s">
        <v>240</v>
      </c>
      <c r="D136" s="210" t="s">
        <v>176</v>
      </c>
      <c r="E136" s="211" t="s">
        <v>557</v>
      </c>
      <c r="F136" s="212" t="s">
        <v>558</v>
      </c>
      <c r="G136" s="213" t="s">
        <v>179</v>
      </c>
      <c r="H136" s="214">
        <v>2</v>
      </c>
      <c r="I136" s="215"/>
      <c r="J136" s="216">
        <f>ROUND(I136*H136,2)</f>
        <v>0</v>
      </c>
      <c r="K136" s="212" t="s">
        <v>1</v>
      </c>
      <c r="L136" s="44"/>
      <c r="M136" s="217" t="s">
        <v>1</v>
      </c>
      <c r="N136" s="218" t="s">
        <v>41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180</v>
      </c>
      <c r="AT136" s="221" t="s">
        <v>176</v>
      </c>
      <c r="AU136" s="221" t="s">
        <v>84</v>
      </c>
      <c r="AY136" s="17" t="s">
        <v>175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84</v>
      </c>
      <c r="BK136" s="222">
        <f>ROUND(I136*H136,2)</f>
        <v>0</v>
      </c>
      <c r="BL136" s="17" t="s">
        <v>180</v>
      </c>
      <c r="BM136" s="221" t="s">
        <v>241</v>
      </c>
    </row>
    <row r="137" s="2" customFormat="1" ht="16.5" customHeight="1">
      <c r="A137" s="38"/>
      <c r="B137" s="39"/>
      <c r="C137" s="210" t="s">
        <v>200</v>
      </c>
      <c r="D137" s="210" t="s">
        <v>176</v>
      </c>
      <c r="E137" s="211" t="s">
        <v>559</v>
      </c>
      <c r="F137" s="212" t="s">
        <v>560</v>
      </c>
      <c r="G137" s="213" t="s">
        <v>179</v>
      </c>
      <c r="H137" s="214">
        <v>3</v>
      </c>
      <c r="I137" s="215"/>
      <c r="J137" s="216">
        <f>ROUND(I137*H137,2)</f>
        <v>0</v>
      </c>
      <c r="K137" s="212" t="s">
        <v>1</v>
      </c>
      <c r="L137" s="44"/>
      <c r="M137" s="217" t="s">
        <v>1</v>
      </c>
      <c r="N137" s="218" t="s">
        <v>41</v>
      </c>
      <c r="O137" s="91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180</v>
      </c>
      <c r="AT137" s="221" t="s">
        <v>176</v>
      </c>
      <c r="AU137" s="221" t="s">
        <v>84</v>
      </c>
      <c r="AY137" s="17" t="s">
        <v>175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84</v>
      </c>
      <c r="BK137" s="222">
        <f>ROUND(I137*H137,2)</f>
        <v>0</v>
      </c>
      <c r="BL137" s="17" t="s">
        <v>180</v>
      </c>
      <c r="BM137" s="221" t="s">
        <v>330</v>
      </c>
    </row>
    <row r="138" s="2" customFormat="1" ht="16.5" customHeight="1">
      <c r="A138" s="38"/>
      <c r="B138" s="39"/>
      <c r="C138" s="210" t="s">
        <v>8</v>
      </c>
      <c r="D138" s="210" t="s">
        <v>176</v>
      </c>
      <c r="E138" s="211" t="s">
        <v>561</v>
      </c>
      <c r="F138" s="212" t="s">
        <v>562</v>
      </c>
      <c r="G138" s="213" t="s">
        <v>179</v>
      </c>
      <c r="H138" s="214">
        <v>1</v>
      </c>
      <c r="I138" s="215"/>
      <c r="J138" s="216">
        <f>ROUND(I138*H138,2)</f>
        <v>0</v>
      </c>
      <c r="K138" s="212" t="s">
        <v>1</v>
      </c>
      <c r="L138" s="44"/>
      <c r="M138" s="217" t="s">
        <v>1</v>
      </c>
      <c r="N138" s="218" t="s">
        <v>41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180</v>
      </c>
      <c r="AT138" s="221" t="s">
        <v>176</v>
      </c>
      <c r="AU138" s="221" t="s">
        <v>84</v>
      </c>
      <c r="AY138" s="17" t="s">
        <v>175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84</v>
      </c>
      <c r="BK138" s="222">
        <f>ROUND(I138*H138,2)</f>
        <v>0</v>
      </c>
      <c r="BL138" s="17" t="s">
        <v>180</v>
      </c>
      <c r="BM138" s="221" t="s">
        <v>333</v>
      </c>
    </row>
    <row r="139" s="2" customFormat="1" ht="16.5" customHeight="1">
      <c r="A139" s="38"/>
      <c r="B139" s="39"/>
      <c r="C139" s="210" t="s">
        <v>203</v>
      </c>
      <c r="D139" s="210" t="s">
        <v>176</v>
      </c>
      <c r="E139" s="211" t="s">
        <v>563</v>
      </c>
      <c r="F139" s="212" t="s">
        <v>564</v>
      </c>
      <c r="G139" s="213" t="s">
        <v>350</v>
      </c>
      <c r="H139" s="214">
        <v>40</v>
      </c>
      <c r="I139" s="215"/>
      <c r="J139" s="216">
        <f>ROUND(I139*H139,2)</f>
        <v>0</v>
      </c>
      <c r="K139" s="212" t="s">
        <v>1</v>
      </c>
      <c r="L139" s="44"/>
      <c r="M139" s="217" t="s">
        <v>1</v>
      </c>
      <c r="N139" s="218" t="s">
        <v>41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180</v>
      </c>
      <c r="AT139" s="221" t="s">
        <v>176</v>
      </c>
      <c r="AU139" s="221" t="s">
        <v>84</v>
      </c>
      <c r="AY139" s="17" t="s">
        <v>175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84</v>
      </c>
      <c r="BK139" s="222">
        <f>ROUND(I139*H139,2)</f>
        <v>0</v>
      </c>
      <c r="BL139" s="17" t="s">
        <v>180</v>
      </c>
      <c r="BM139" s="221" t="s">
        <v>336</v>
      </c>
    </row>
    <row r="140" s="2" customFormat="1" ht="21.75" customHeight="1">
      <c r="A140" s="38"/>
      <c r="B140" s="39"/>
      <c r="C140" s="210" t="s">
        <v>337</v>
      </c>
      <c r="D140" s="210" t="s">
        <v>176</v>
      </c>
      <c r="E140" s="211" t="s">
        <v>565</v>
      </c>
      <c r="F140" s="212" t="s">
        <v>566</v>
      </c>
      <c r="G140" s="213" t="s">
        <v>350</v>
      </c>
      <c r="H140" s="214">
        <v>600</v>
      </c>
      <c r="I140" s="215"/>
      <c r="J140" s="216">
        <f>ROUND(I140*H140,2)</f>
        <v>0</v>
      </c>
      <c r="K140" s="212" t="s">
        <v>1</v>
      </c>
      <c r="L140" s="44"/>
      <c r="M140" s="217" t="s">
        <v>1</v>
      </c>
      <c r="N140" s="218" t="s">
        <v>41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180</v>
      </c>
      <c r="AT140" s="221" t="s">
        <v>176</v>
      </c>
      <c r="AU140" s="221" t="s">
        <v>84</v>
      </c>
      <c r="AY140" s="17" t="s">
        <v>175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84</v>
      </c>
      <c r="BK140" s="222">
        <f>ROUND(I140*H140,2)</f>
        <v>0</v>
      </c>
      <c r="BL140" s="17" t="s">
        <v>180</v>
      </c>
      <c r="BM140" s="221" t="s">
        <v>340</v>
      </c>
    </row>
    <row r="141" s="2" customFormat="1" ht="16.5" customHeight="1">
      <c r="A141" s="38"/>
      <c r="B141" s="39"/>
      <c r="C141" s="210" t="s">
        <v>208</v>
      </c>
      <c r="D141" s="210" t="s">
        <v>176</v>
      </c>
      <c r="E141" s="211" t="s">
        <v>567</v>
      </c>
      <c r="F141" s="212" t="s">
        <v>568</v>
      </c>
      <c r="G141" s="213" t="s">
        <v>350</v>
      </c>
      <c r="H141" s="214">
        <v>200</v>
      </c>
      <c r="I141" s="215"/>
      <c r="J141" s="216">
        <f>ROUND(I141*H141,2)</f>
        <v>0</v>
      </c>
      <c r="K141" s="212" t="s">
        <v>1</v>
      </c>
      <c r="L141" s="44"/>
      <c r="M141" s="217" t="s">
        <v>1</v>
      </c>
      <c r="N141" s="218" t="s">
        <v>41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180</v>
      </c>
      <c r="AT141" s="221" t="s">
        <v>176</v>
      </c>
      <c r="AU141" s="221" t="s">
        <v>84</v>
      </c>
      <c r="AY141" s="17" t="s">
        <v>175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84</v>
      </c>
      <c r="BK141" s="222">
        <f>ROUND(I141*H141,2)</f>
        <v>0</v>
      </c>
      <c r="BL141" s="17" t="s">
        <v>180</v>
      </c>
      <c r="BM141" s="221" t="s">
        <v>344</v>
      </c>
    </row>
    <row r="142" s="2" customFormat="1" ht="16.5" customHeight="1">
      <c r="A142" s="38"/>
      <c r="B142" s="39"/>
      <c r="C142" s="210" t="s">
        <v>347</v>
      </c>
      <c r="D142" s="210" t="s">
        <v>176</v>
      </c>
      <c r="E142" s="211" t="s">
        <v>569</v>
      </c>
      <c r="F142" s="212" t="s">
        <v>570</v>
      </c>
      <c r="G142" s="213" t="s">
        <v>350</v>
      </c>
      <c r="H142" s="214">
        <v>15</v>
      </c>
      <c r="I142" s="215"/>
      <c r="J142" s="216">
        <f>ROUND(I142*H142,2)</f>
        <v>0</v>
      </c>
      <c r="K142" s="212" t="s">
        <v>1</v>
      </c>
      <c r="L142" s="44"/>
      <c r="M142" s="217" t="s">
        <v>1</v>
      </c>
      <c r="N142" s="218" t="s">
        <v>41</v>
      </c>
      <c r="O142" s="91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180</v>
      </c>
      <c r="AT142" s="221" t="s">
        <v>176</v>
      </c>
      <c r="AU142" s="221" t="s">
        <v>84</v>
      </c>
      <c r="AY142" s="17" t="s">
        <v>175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84</v>
      </c>
      <c r="BK142" s="222">
        <f>ROUND(I142*H142,2)</f>
        <v>0</v>
      </c>
      <c r="BL142" s="17" t="s">
        <v>180</v>
      </c>
      <c r="BM142" s="221" t="s">
        <v>293</v>
      </c>
    </row>
    <row r="143" s="2" customFormat="1" ht="16.5" customHeight="1">
      <c r="A143" s="38"/>
      <c r="B143" s="39"/>
      <c r="C143" s="210" t="s">
        <v>211</v>
      </c>
      <c r="D143" s="210" t="s">
        <v>176</v>
      </c>
      <c r="E143" s="211" t="s">
        <v>571</v>
      </c>
      <c r="F143" s="212" t="s">
        <v>572</v>
      </c>
      <c r="G143" s="213" t="s">
        <v>350</v>
      </c>
      <c r="H143" s="214">
        <v>40</v>
      </c>
      <c r="I143" s="215"/>
      <c r="J143" s="216">
        <f>ROUND(I143*H143,2)</f>
        <v>0</v>
      </c>
      <c r="K143" s="212" t="s">
        <v>1</v>
      </c>
      <c r="L143" s="44"/>
      <c r="M143" s="217" t="s">
        <v>1</v>
      </c>
      <c r="N143" s="218" t="s">
        <v>41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180</v>
      </c>
      <c r="AT143" s="221" t="s">
        <v>176</v>
      </c>
      <c r="AU143" s="221" t="s">
        <v>84</v>
      </c>
      <c r="AY143" s="17" t="s">
        <v>175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84</v>
      </c>
      <c r="BK143" s="222">
        <f>ROUND(I143*H143,2)</f>
        <v>0</v>
      </c>
      <c r="BL143" s="17" t="s">
        <v>180</v>
      </c>
      <c r="BM143" s="221" t="s">
        <v>353</v>
      </c>
    </row>
    <row r="144" s="2" customFormat="1" ht="16.5" customHeight="1">
      <c r="A144" s="38"/>
      <c r="B144" s="39"/>
      <c r="C144" s="210" t="s">
        <v>7</v>
      </c>
      <c r="D144" s="210" t="s">
        <v>176</v>
      </c>
      <c r="E144" s="211" t="s">
        <v>573</v>
      </c>
      <c r="F144" s="212" t="s">
        <v>574</v>
      </c>
      <c r="G144" s="213" t="s">
        <v>350</v>
      </c>
      <c r="H144" s="214">
        <v>25</v>
      </c>
      <c r="I144" s="215"/>
      <c r="J144" s="216">
        <f>ROUND(I144*H144,2)</f>
        <v>0</v>
      </c>
      <c r="K144" s="212" t="s">
        <v>1</v>
      </c>
      <c r="L144" s="44"/>
      <c r="M144" s="217" t="s">
        <v>1</v>
      </c>
      <c r="N144" s="218" t="s">
        <v>41</v>
      </c>
      <c r="O144" s="91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1" t="s">
        <v>180</v>
      </c>
      <c r="AT144" s="221" t="s">
        <v>176</v>
      </c>
      <c r="AU144" s="221" t="s">
        <v>84</v>
      </c>
      <c r="AY144" s="17" t="s">
        <v>175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7" t="s">
        <v>84</v>
      </c>
      <c r="BK144" s="222">
        <f>ROUND(I144*H144,2)</f>
        <v>0</v>
      </c>
      <c r="BL144" s="17" t="s">
        <v>180</v>
      </c>
      <c r="BM144" s="221" t="s">
        <v>356</v>
      </c>
    </row>
    <row r="145" s="2" customFormat="1" ht="16.5" customHeight="1">
      <c r="A145" s="38"/>
      <c r="B145" s="39"/>
      <c r="C145" s="210" t="s">
        <v>215</v>
      </c>
      <c r="D145" s="210" t="s">
        <v>176</v>
      </c>
      <c r="E145" s="211" t="s">
        <v>575</v>
      </c>
      <c r="F145" s="212" t="s">
        <v>576</v>
      </c>
      <c r="G145" s="213" t="s">
        <v>350</v>
      </c>
      <c r="H145" s="214">
        <v>85</v>
      </c>
      <c r="I145" s="215"/>
      <c r="J145" s="216">
        <f>ROUND(I145*H145,2)</f>
        <v>0</v>
      </c>
      <c r="K145" s="212" t="s">
        <v>1</v>
      </c>
      <c r="L145" s="44"/>
      <c r="M145" s="217" t="s">
        <v>1</v>
      </c>
      <c r="N145" s="218" t="s">
        <v>41</v>
      </c>
      <c r="O145" s="9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180</v>
      </c>
      <c r="AT145" s="221" t="s">
        <v>176</v>
      </c>
      <c r="AU145" s="221" t="s">
        <v>84</v>
      </c>
      <c r="AY145" s="17" t="s">
        <v>175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84</v>
      </c>
      <c r="BK145" s="222">
        <f>ROUND(I145*H145,2)</f>
        <v>0</v>
      </c>
      <c r="BL145" s="17" t="s">
        <v>180</v>
      </c>
      <c r="BM145" s="221" t="s">
        <v>359</v>
      </c>
    </row>
    <row r="146" s="2" customFormat="1" ht="16.5" customHeight="1">
      <c r="A146" s="38"/>
      <c r="B146" s="39"/>
      <c r="C146" s="210" t="s">
        <v>360</v>
      </c>
      <c r="D146" s="210" t="s">
        <v>176</v>
      </c>
      <c r="E146" s="211" t="s">
        <v>577</v>
      </c>
      <c r="F146" s="212" t="s">
        <v>578</v>
      </c>
      <c r="G146" s="213" t="s">
        <v>179</v>
      </c>
      <c r="H146" s="214">
        <v>150</v>
      </c>
      <c r="I146" s="215"/>
      <c r="J146" s="216">
        <f>ROUND(I146*H146,2)</f>
        <v>0</v>
      </c>
      <c r="K146" s="212" t="s">
        <v>1</v>
      </c>
      <c r="L146" s="44"/>
      <c r="M146" s="217" t="s">
        <v>1</v>
      </c>
      <c r="N146" s="218" t="s">
        <v>41</v>
      </c>
      <c r="O146" s="91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1" t="s">
        <v>180</v>
      </c>
      <c r="AT146" s="221" t="s">
        <v>176</v>
      </c>
      <c r="AU146" s="221" t="s">
        <v>84</v>
      </c>
      <c r="AY146" s="17" t="s">
        <v>175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7" t="s">
        <v>84</v>
      </c>
      <c r="BK146" s="222">
        <f>ROUND(I146*H146,2)</f>
        <v>0</v>
      </c>
      <c r="BL146" s="17" t="s">
        <v>180</v>
      </c>
      <c r="BM146" s="221" t="s">
        <v>363</v>
      </c>
    </row>
    <row r="147" s="11" customFormat="1" ht="25.92" customHeight="1">
      <c r="A147" s="11"/>
      <c r="B147" s="196"/>
      <c r="C147" s="197"/>
      <c r="D147" s="198" t="s">
        <v>75</v>
      </c>
      <c r="E147" s="199" t="s">
        <v>345</v>
      </c>
      <c r="F147" s="199" t="s">
        <v>579</v>
      </c>
      <c r="G147" s="197"/>
      <c r="H147" s="197"/>
      <c r="I147" s="200"/>
      <c r="J147" s="201">
        <f>BK147</f>
        <v>0</v>
      </c>
      <c r="K147" s="197"/>
      <c r="L147" s="202"/>
      <c r="M147" s="203"/>
      <c r="N147" s="204"/>
      <c r="O147" s="204"/>
      <c r="P147" s="205">
        <f>SUM(P148:P151)</f>
        <v>0</v>
      </c>
      <c r="Q147" s="204"/>
      <c r="R147" s="205">
        <f>SUM(R148:R151)</f>
        <v>0</v>
      </c>
      <c r="S147" s="204"/>
      <c r="T147" s="206">
        <f>SUM(T148:T151)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07" t="s">
        <v>84</v>
      </c>
      <c r="AT147" s="208" t="s">
        <v>75</v>
      </c>
      <c r="AU147" s="208" t="s">
        <v>76</v>
      </c>
      <c r="AY147" s="207" t="s">
        <v>175</v>
      </c>
      <c r="BK147" s="209">
        <f>SUM(BK148:BK151)</f>
        <v>0</v>
      </c>
    </row>
    <row r="148" s="2" customFormat="1" ht="21.75" customHeight="1">
      <c r="A148" s="38"/>
      <c r="B148" s="39"/>
      <c r="C148" s="210" t="s">
        <v>219</v>
      </c>
      <c r="D148" s="210" t="s">
        <v>176</v>
      </c>
      <c r="E148" s="211" t="s">
        <v>580</v>
      </c>
      <c r="F148" s="212" t="s">
        <v>581</v>
      </c>
      <c r="G148" s="213" t="s">
        <v>179</v>
      </c>
      <c r="H148" s="214">
        <v>7</v>
      </c>
      <c r="I148" s="215"/>
      <c r="J148" s="216">
        <f>ROUND(I148*H148,2)</f>
        <v>0</v>
      </c>
      <c r="K148" s="212" t="s">
        <v>1</v>
      </c>
      <c r="L148" s="44"/>
      <c r="M148" s="217" t="s">
        <v>1</v>
      </c>
      <c r="N148" s="218" t="s">
        <v>41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180</v>
      </c>
      <c r="AT148" s="221" t="s">
        <v>176</v>
      </c>
      <c r="AU148" s="221" t="s">
        <v>84</v>
      </c>
      <c r="AY148" s="17" t="s">
        <v>175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84</v>
      </c>
      <c r="BK148" s="222">
        <f>ROUND(I148*H148,2)</f>
        <v>0</v>
      </c>
      <c r="BL148" s="17" t="s">
        <v>180</v>
      </c>
      <c r="BM148" s="221" t="s">
        <v>366</v>
      </c>
    </row>
    <row r="149" s="2" customFormat="1">
      <c r="A149" s="38"/>
      <c r="B149" s="39"/>
      <c r="C149" s="40"/>
      <c r="D149" s="228" t="s">
        <v>297</v>
      </c>
      <c r="E149" s="40"/>
      <c r="F149" s="229" t="s">
        <v>582</v>
      </c>
      <c r="G149" s="40"/>
      <c r="H149" s="40"/>
      <c r="I149" s="230"/>
      <c r="J149" s="40"/>
      <c r="K149" s="40"/>
      <c r="L149" s="44"/>
      <c r="M149" s="231"/>
      <c r="N149" s="232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297</v>
      </c>
      <c r="AU149" s="17" t="s">
        <v>84</v>
      </c>
    </row>
    <row r="150" s="2" customFormat="1" ht="16.5" customHeight="1">
      <c r="A150" s="38"/>
      <c r="B150" s="39"/>
      <c r="C150" s="210" t="s">
        <v>367</v>
      </c>
      <c r="D150" s="210" t="s">
        <v>176</v>
      </c>
      <c r="E150" s="211" t="s">
        <v>583</v>
      </c>
      <c r="F150" s="212" t="s">
        <v>584</v>
      </c>
      <c r="G150" s="213" t="s">
        <v>350</v>
      </c>
      <c r="H150" s="214">
        <v>90</v>
      </c>
      <c r="I150" s="215"/>
      <c r="J150" s="216">
        <f>ROUND(I150*H150,2)</f>
        <v>0</v>
      </c>
      <c r="K150" s="212" t="s">
        <v>1</v>
      </c>
      <c r="L150" s="44"/>
      <c r="M150" s="217" t="s">
        <v>1</v>
      </c>
      <c r="N150" s="218" t="s">
        <v>41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180</v>
      </c>
      <c r="AT150" s="221" t="s">
        <v>176</v>
      </c>
      <c r="AU150" s="221" t="s">
        <v>84</v>
      </c>
      <c r="AY150" s="17" t="s">
        <v>175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84</v>
      </c>
      <c r="BK150" s="222">
        <f>ROUND(I150*H150,2)</f>
        <v>0</v>
      </c>
      <c r="BL150" s="17" t="s">
        <v>180</v>
      </c>
      <c r="BM150" s="221" t="s">
        <v>370</v>
      </c>
    </row>
    <row r="151" s="2" customFormat="1">
      <c r="A151" s="38"/>
      <c r="B151" s="39"/>
      <c r="C151" s="40"/>
      <c r="D151" s="228" t="s">
        <v>297</v>
      </c>
      <c r="E151" s="40"/>
      <c r="F151" s="229" t="s">
        <v>585</v>
      </c>
      <c r="G151" s="40"/>
      <c r="H151" s="40"/>
      <c r="I151" s="230"/>
      <c r="J151" s="40"/>
      <c r="K151" s="40"/>
      <c r="L151" s="44"/>
      <c r="M151" s="231"/>
      <c r="N151" s="232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297</v>
      </c>
      <c r="AU151" s="17" t="s">
        <v>84</v>
      </c>
    </row>
    <row r="152" s="11" customFormat="1" ht="25.92" customHeight="1">
      <c r="A152" s="11"/>
      <c r="B152" s="196"/>
      <c r="C152" s="197"/>
      <c r="D152" s="198" t="s">
        <v>75</v>
      </c>
      <c r="E152" s="199" t="s">
        <v>381</v>
      </c>
      <c r="F152" s="199" t="s">
        <v>586</v>
      </c>
      <c r="G152" s="197"/>
      <c r="H152" s="197"/>
      <c r="I152" s="200"/>
      <c r="J152" s="201">
        <f>BK152</f>
        <v>0</v>
      </c>
      <c r="K152" s="197"/>
      <c r="L152" s="202"/>
      <c r="M152" s="203"/>
      <c r="N152" s="204"/>
      <c r="O152" s="204"/>
      <c r="P152" s="205">
        <f>SUM(P153:P158)</f>
        <v>0</v>
      </c>
      <c r="Q152" s="204"/>
      <c r="R152" s="205">
        <f>SUM(R153:R158)</f>
        <v>0</v>
      </c>
      <c r="S152" s="204"/>
      <c r="T152" s="206">
        <f>SUM(T153:T158)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207" t="s">
        <v>84</v>
      </c>
      <c r="AT152" s="208" t="s">
        <v>75</v>
      </c>
      <c r="AU152" s="208" t="s">
        <v>76</v>
      </c>
      <c r="AY152" s="207" t="s">
        <v>175</v>
      </c>
      <c r="BK152" s="209">
        <f>SUM(BK153:BK158)</f>
        <v>0</v>
      </c>
    </row>
    <row r="153" s="2" customFormat="1" ht="16.5" customHeight="1">
      <c r="A153" s="38"/>
      <c r="B153" s="39"/>
      <c r="C153" s="210" t="s">
        <v>241</v>
      </c>
      <c r="D153" s="210" t="s">
        <v>176</v>
      </c>
      <c r="E153" s="211" t="s">
        <v>587</v>
      </c>
      <c r="F153" s="212" t="s">
        <v>588</v>
      </c>
      <c r="G153" s="213" t="s">
        <v>179</v>
      </c>
      <c r="H153" s="214">
        <v>7</v>
      </c>
      <c r="I153" s="215"/>
      <c r="J153" s="216">
        <f>ROUND(I153*H153,2)</f>
        <v>0</v>
      </c>
      <c r="K153" s="212" t="s">
        <v>1</v>
      </c>
      <c r="L153" s="44"/>
      <c r="M153" s="217" t="s">
        <v>1</v>
      </c>
      <c r="N153" s="218" t="s">
        <v>41</v>
      </c>
      <c r="O153" s="9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180</v>
      </c>
      <c r="AT153" s="221" t="s">
        <v>176</v>
      </c>
      <c r="AU153" s="221" t="s">
        <v>84</v>
      </c>
      <c r="AY153" s="17" t="s">
        <v>175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84</v>
      </c>
      <c r="BK153" s="222">
        <f>ROUND(I153*H153,2)</f>
        <v>0</v>
      </c>
      <c r="BL153" s="17" t="s">
        <v>180</v>
      </c>
      <c r="BM153" s="221" t="s">
        <v>373</v>
      </c>
    </row>
    <row r="154" s="2" customFormat="1">
      <c r="A154" s="38"/>
      <c r="B154" s="39"/>
      <c r="C154" s="40"/>
      <c r="D154" s="228" t="s">
        <v>297</v>
      </c>
      <c r="E154" s="40"/>
      <c r="F154" s="229" t="s">
        <v>589</v>
      </c>
      <c r="G154" s="40"/>
      <c r="H154" s="40"/>
      <c r="I154" s="230"/>
      <c r="J154" s="40"/>
      <c r="K154" s="40"/>
      <c r="L154" s="44"/>
      <c r="M154" s="231"/>
      <c r="N154" s="232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297</v>
      </c>
      <c r="AU154" s="17" t="s">
        <v>84</v>
      </c>
    </row>
    <row r="155" s="2" customFormat="1" ht="16.5" customHeight="1">
      <c r="A155" s="38"/>
      <c r="B155" s="39"/>
      <c r="C155" s="210" t="s">
        <v>374</v>
      </c>
      <c r="D155" s="210" t="s">
        <v>176</v>
      </c>
      <c r="E155" s="211" t="s">
        <v>590</v>
      </c>
      <c r="F155" s="212" t="s">
        <v>591</v>
      </c>
      <c r="G155" s="213" t="s">
        <v>592</v>
      </c>
      <c r="H155" s="214">
        <v>27</v>
      </c>
      <c r="I155" s="215"/>
      <c r="J155" s="216">
        <f>ROUND(I155*H155,2)</f>
        <v>0</v>
      </c>
      <c r="K155" s="212" t="s">
        <v>1</v>
      </c>
      <c r="L155" s="44"/>
      <c r="M155" s="217" t="s">
        <v>1</v>
      </c>
      <c r="N155" s="218" t="s">
        <v>41</v>
      </c>
      <c r="O155" s="91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1" t="s">
        <v>180</v>
      </c>
      <c r="AT155" s="221" t="s">
        <v>176</v>
      </c>
      <c r="AU155" s="221" t="s">
        <v>84</v>
      </c>
      <c r="AY155" s="17" t="s">
        <v>175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84</v>
      </c>
      <c r="BK155" s="222">
        <f>ROUND(I155*H155,2)</f>
        <v>0</v>
      </c>
      <c r="BL155" s="17" t="s">
        <v>180</v>
      </c>
      <c r="BM155" s="221" t="s">
        <v>377</v>
      </c>
    </row>
    <row r="156" s="2" customFormat="1">
      <c r="A156" s="38"/>
      <c r="B156" s="39"/>
      <c r="C156" s="40"/>
      <c r="D156" s="228" t="s">
        <v>297</v>
      </c>
      <c r="E156" s="40"/>
      <c r="F156" s="229" t="s">
        <v>593</v>
      </c>
      <c r="G156" s="40"/>
      <c r="H156" s="40"/>
      <c r="I156" s="230"/>
      <c r="J156" s="40"/>
      <c r="K156" s="40"/>
      <c r="L156" s="44"/>
      <c r="M156" s="231"/>
      <c r="N156" s="232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297</v>
      </c>
      <c r="AU156" s="17" t="s">
        <v>84</v>
      </c>
    </row>
    <row r="157" s="2" customFormat="1" ht="16.5" customHeight="1">
      <c r="A157" s="38"/>
      <c r="B157" s="39"/>
      <c r="C157" s="210" t="s">
        <v>330</v>
      </c>
      <c r="D157" s="210" t="s">
        <v>176</v>
      </c>
      <c r="E157" s="211" t="s">
        <v>594</v>
      </c>
      <c r="F157" s="212" t="s">
        <v>595</v>
      </c>
      <c r="G157" s="213" t="s">
        <v>592</v>
      </c>
      <c r="H157" s="214">
        <v>27</v>
      </c>
      <c r="I157" s="215"/>
      <c r="J157" s="216">
        <f>ROUND(I157*H157,2)</f>
        <v>0</v>
      </c>
      <c r="K157" s="212" t="s">
        <v>1</v>
      </c>
      <c r="L157" s="44"/>
      <c r="M157" s="217" t="s">
        <v>1</v>
      </c>
      <c r="N157" s="218" t="s">
        <v>41</v>
      </c>
      <c r="O157" s="91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1" t="s">
        <v>180</v>
      </c>
      <c r="AT157" s="221" t="s">
        <v>176</v>
      </c>
      <c r="AU157" s="221" t="s">
        <v>84</v>
      </c>
      <c r="AY157" s="17" t="s">
        <v>175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7" t="s">
        <v>84</v>
      </c>
      <c r="BK157" s="222">
        <f>ROUND(I157*H157,2)</f>
        <v>0</v>
      </c>
      <c r="BL157" s="17" t="s">
        <v>180</v>
      </c>
      <c r="BM157" s="221" t="s">
        <v>380</v>
      </c>
    </row>
    <row r="158" s="2" customFormat="1">
      <c r="A158" s="38"/>
      <c r="B158" s="39"/>
      <c r="C158" s="40"/>
      <c r="D158" s="228" t="s">
        <v>297</v>
      </c>
      <c r="E158" s="40"/>
      <c r="F158" s="229" t="s">
        <v>596</v>
      </c>
      <c r="G158" s="40"/>
      <c r="H158" s="40"/>
      <c r="I158" s="230"/>
      <c r="J158" s="40"/>
      <c r="K158" s="40"/>
      <c r="L158" s="44"/>
      <c r="M158" s="231"/>
      <c r="N158" s="232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297</v>
      </c>
      <c r="AU158" s="17" t="s">
        <v>84</v>
      </c>
    </row>
    <row r="159" s="11" customFormat="1" ht="25.92" customHeight="1">
      <c r="A159" s="11"/>
      <c r="B159" s="196"/>
      <c r="C159" s="197"/>
      <c r="D159" s="198" t="s">
        <v>75</v>
      </c>
      <c r="E159" s="199" t="s">
        <v>597</v>
      </c>
      <c r="F159" s="199" t="s">
        <v>598</v>
      </c>
      <c r="G159" s="197"/>
      <c r="H159" s="197"/>
      <c r="I159" s="200"/>
      <c r="J159" s="201">
        <f>BK159</f>
        <v>0</v>
      </c>
      <c r="K159" s="197"/>
      <c r="L159" s="202"/>
      <c r="M159" s="203"/>
      <c r="N159" s="204"/>
      <c r="O159" s="204"/>
      <c r="P159" s="205">
        <f>SUM(P160:P178)</f>
        <v>0</v>
      </c>
      <c r="Q159" s="204"/>
      <c r="R159" s="205">
        <f>SUM(R160:R178)</f>
        <v>0</v>
      </c>
      <c r="S159" s="204"/>
      <c r="T159" s="206">
        <f>SUM(T160:T178)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07" t="s">
        <v>84</v>
      </c>
      <c r="AT159" s="208" t="s">
        <v>75</v>
      </c>
      <c r="AU159" s="208" t="s">
        <v>76</v>
      </c>
      <c r="AY159" s="207" t="s">
        <v>175</v>
      </c>
      <c r="BK159" s="209">
        <f>SUM(BK160:BK178)</f>
        <v>0</v>
      </c>
    </row>
    <row r="160" s="2" customFormat="1" ht="16.5" customHeight="1">
      <c r="A160" s="38"/>
      <c r="B160" s="39"/>
      <c r="C160" s="210" t="s">
        <v>383</v>
      </c>
      <c r="D160" s="210" t="s">
        <v>176</v>
      </c>
      <c r="E160" s="211" t="s">
        <v>599</v>
      </c>
      <c r="F160" s="212" t="s">
        <v>600</v>
      </c>
      <c r="G160" s="213" t="s">
        <v>601</v>
      </c>
      <c r="H160" s="214">
        <v>40</v>
      </c>
      <c r="I160" s="215"/>
      <c r="J160" s="216">
        <f>ROUND(I160*H160,2)</f>
        <v>0</v>
      </c>
      <c r="K160" s="212" t="s">
        <v>1</v>
      </c>
      <c r="L160" s="44"/>
      <c r="M160" s="217" t="s">
        <v>1</v>
      </c>
      <c r="N160" s="218" t="s">
        <v>41</v>
      </c>
      <c r="O160" s="91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180</v>
      </c>
      <c r="AT160" s="221" t="s">
        <v>176</v>
      </c>
      <c r="AU160" s="221" t="s">
        <v>84</v>
      </c>
      <c r="AY160" s="17" t="s">
        <v>175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84</v>
      </c>
      <c r="BK160" s="222">
        <f>ROUND(I160*H160,2)</f>
        <v>0</v>
      </c>
      <c r="BL160" s="17" t="s">
        <v>180</v>
      </c>
      <c r="BM160" s="221" t="s">
        <v>386</v>
      </c>
    </row>
    <row r="161" s="2" customFormat="1" ht="16.5" customHeight="1">
      <c r="A161" s="38"/>
      <c r="B161" s="39"/>
      <c r="C161" s="210" t="s">
        <v>333</v>
      </c>
      <c r="D161" s="210" t="s">
        <v>176</v>
      </c>
      <c r="E161" s="211" t="s">
        <v>602</v>
      </c>
      <c r="F161" s="212" t="s">
        <v>603</v>
      </c>
      <c r="G161" s="213" t="s">
        <v>601</v>
      </c>
      <c r="H161" s="214">
        <v>600</v>
      </c>
      <c r="I161" s="215"/>
      <c r="J161" s="216">
        <f>ROUND(I161*H161,2)</f>
        <v>0</v>
      </c>
      <c r="K161" s="212" t="s">
        <v>1</v>
      </c>
      <c r="L161" s="44"/>
      <c r="M161" s="217" t="s">
        <v>1</v>
      </c>
      <c r="N161" s="218" t="s">
        <v>41</v>
      </c>
      <c r="O161" s="91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1" t="s">
        <v>180</v>
      </c>
      <c r="AT161" s="221" t="s">
        <v>176</v>
      </c>
      <c r="AU161" s="221" t="s">
        <v>84</v>
      </c>
      <c r="AY161" s="17" t="s">
        <v>175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7" t="s">
        <v>84</v>
      </c>
      <c r="BK161" s="222">
        <f>ROUND(I161*H161,2)</f>
        <v>0</v>
      </c>
      <c r="BL161" s="17" t="s">
        <v>180</v>
      </c>
      <c r="BM161" s="221" t="s">
        <v>389</v>
      </c>
    </row>
    <row r="162" s="2" customFormat="1" ht="16.5" customHeight="1">
      <c r="A162" s="38"/>
      <c r="B162" s="39"/>
      <c r="C162" s="210" t="s">
        <v>390</v>
      </c>
      <c r="D162" s="210" t="s">
        <v>176</v>
      </c>
      <c r="E162" s="211" t="s">
        <v>602</v>
      </c>
      <c r="F162" s="212" t="s">
        <v>603</v>
      </c>
      <c r="G162" s="213" t="s">
        <v>601</v>
      </c>
      <c r="H162" s="214">
        <v>200</v>
      </c>
      <c r="I162" s="215"/>
      <c r="J162" s="216">
        <f>ROUND(I162*H162,2)</f>
        <v>0</v>
      </c>
      <c r="K162" s="212" t="s">
        <v>1</v>
      </c>
      <c r="L162" s="44"/>
      <c r="M162" s="217" t="s">
        <v>1</v>
      </c>
      <c r="N162" s="218" t="s">
        <v>41</v>
      </c>
      <c r="O162" s="91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180</v>
      </c>
      <c r="AT162" s="221" t="s">
        <v>176</v>
      </c>
      <c r="AU162" s="221" t="s">
        <v>84</v>
      </c>
      <c r="AY162" s="17" t="s">
        <v>175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84</v>
      </c>
      <c r="BK162" s="222">
        <f>ROUND(I162*H162,2)</f>
        <v>0</v>
      </c>
      <c r="BL162" s="17" t="s">
        <v>180</v>
      </c>
      <c r="BM162" s="221" t="s">
        <v>393</v>
      </c>
    </row>
    <row r="163" s="2" customFormat="1" ht="16.5" customHeight="1">
      <c r="A163" s="38"/>
      <c r="B163" s="39"/>
      <c r="C163" s="210" t="s">
        <v>336</v>
      </c>
      <c r="D163" s="210" t="s">
        <v>176</v>
      </c>
      <c r="E163" s="211" t="s">
        <v>604</v>
      </c>
      <c r="F163" s="212" t="s">
        <v>605</v>
      </c>
      <c r="G163" s="213" t="s">
        <v>601</v>
      </c>
      <c r="H163" s="214">
        <v>40</v>
      </c>
      <c r="I163" s="215"/>
      <c r="J163" s="216">
        <f>ROUND(I163*H163,2)</f>
        <v>0</v>
      </c>
      <c r="K163" s="212" t="s">
        <v>1</v>
      </c>
      <c r="L163" s="44"/>
      <c r="M163" s="217" t="s">
        <v>1</v>
      </c>
      <c r="N163" s="218" t="s">
        <v>41</v>
      </c>
      <c r="O163" s="91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1" t="s">
        <v>180</v>
      </c>
      <c r="AT163" s="221" t="s">
        <v>176</v>
      </c>
      <c r="AU163" s="221" t="s">
        <v>84</v>
      </c>
      <c r="AY163" s="17" t="s">
        <v>175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84</v>
      </c>
      <c r="BK163" s="222">
        <f>ROUND(I163*H163,2)</f>
        <v>0</v>
      </c>
      <c r="BL163" s="17" t="s">
        <v>180</v>
      </c>
      <c r="BM163" s="221" t="s">
        <v>396</v>
      </c>
    </row>
    <row r="164" s="2" customFormat="1" ht="16.5" customHeight="1">
      <c r="A164" s="38"/>
      <c r="B164" s="39"/>
      <c r="C164" s="210" t="s">
        <v>397</v>
      </c>
      <c r="D164" s="210" t="s">
        <v>176</v>
      </c>
      <c r="E164" s="211" t="s">
        <v>606</v>
      </c>
      <c r="F164" s="212" t="s">
        <v>607</v>
      </c>
      <c r="G164" s="213" t="s">
        <v>601</v>
      </c>
      <c r="H164" s="214">
        <v>15</v>
      </c>
      <c r="I164" s="215"/>
      <c r="J164" s="216">
        <f>ROUND(I164*H164,2)</f>
        <v>0</v>
      </c>
      <c r="K164" s="212" t="s">
        <v>1</v>
      </c>
      <c r="L164" s="44"/>
      <c r="M164" s="217" t="s">
        <v>1</v>
      </c>
      <c r="N164" s="218" t="s">
        <v>41</v>
      </c>
      <c r="O164" s="91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180</v>
      </c>
      <c r="AT164" s="221" t="s">
        <v>176</v>
      </c>
      <c r="AU164" s="221" t="s">
        <v>84</v>
      </c>
      <c r="AY164" s="17" t="s">
        <v>175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84</v>
      </c>
      <c r="BK164" s="222">
        <f>ROUND(I164*H164,2)</f>
        <v>0</v>
      </c>
      <c r="BL164" s="17" t="s">
        <v>180</v>
      </c>
      <c r="BM164" s="221" t="s">
        <v>400</v>
      </c>
    </row>
    <row r="165" s="2" customFormat="1" ht="16.5" customHeight="1">
      <c r="A165" s="38"/>
      <c r="B165" s="39"/>
      <c r="C165" s="210" t="s">
        <v>340</v>
      </c>
      <c r="D165" s="210" t="s">
        <v>176</v>
      </c>
      <c r="E165" s="211" t="s">
        <v>608</v>
      </c>
      <c r="F165" s="212" t="s">
        <v>609</v>
      </c>
      <c r="G165" s="213" t="s">
        <v>601</v>
      </c>
      <c r="H165" s="214">
        <v>25</v>
      </c>
      <c r="I165" s="215"/>
      <c r="J165" s="216">
        <f>ROUND(I165*H165,2)</f>
        <v>0</v>
      </c>
      <c r="K165" s="212" t="s">
        <v>1</v>
      </c>
      <c r="L165" s="44"/>
      <c r="M165" s="217" t="s">
        <v>1</v>
      </c>
      <c r="N165" s="218" t="s">
        <v>41</v>
      </c>
      <c r="O165" s="91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1" t="s">
        <v>180</v>
      </c>
      <c r="AT165" s="221" t="s">
        <v>176</v>
      </c>
      <c r="AU165" s="221" t="s">
        <v>84</v>
      </c>
      <c r="AY165" s="17" t="s">
        <v>175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7" t="s">
        <v>84</v>
      </c>
      <c r="BK165" s="222">
        <f>ROUND(I165*H165,2)</f>
        <v>0</v>
      </c>
      <c r="BL165" s="17" t="s">
        <v>180</v>
      </c>
      <c r="BM165" s="221" t="s">
        <v>403</v>
      </c>
    </row>
    <row r="166" s="2" customFormat="1" ht="16.5" customHeight="1">
      <c r="A166" s="38"/>
      <c r="B166" s="39"/>
      <c r="C166" s="210" t="s">
        <v>404</v>
      </c>
      <c r="D166" s="210" t="s">
        <v>176</v>
      </c>
      <c r="E166" s="211" t="s">
        <v>610</v>
      </c>
      <c r="F166" s="212" t="s">
        <v>611</v>
      </c>
      <c r="G166" s="213" t="s">
        <v>601</v>
      </c>
      <c r="H166" s="214">
        <v>85</v>
      </c>
      <c r="I166" s="215"/>
      <c r="J166" s="216">
        <f>ROUND(I166*H166,2)</f>
        <v>0</v>
      </c>
      <c r="K166" s="212" t="s">
        <v>1</v>
      </c>
      <c r="L166" s="44"/>
      <c r="M166" s="217" t="s">
        <v>1</v>
      </c>
      <c r="N166" s="218" t="s">
        <v>41</v>
      </c>
      <c r="O166" s="91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1" t="s">
        <v>180</v>
      </c>
      <c r="AT166" s="221" t="s">
        <v>176</v>
      </c>
      <c r="AU166" s="221" t="s">
        <v>84</v>
      </c>
      <c r="AY166" s="17" t="s">
        <v>175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84</v>
      </c>
      <c r="BK166" s="222">
        <f>ROUND(I166*H166,2)</f>
        <v>0</v>
      </c>
      <c r="BL166" s="17" t="s">
        <v>180</v>
      </c>
      <c r="BM166" s="221" t="s">
        <v>407</v>
      </c>
    </row>
    <row r="167" s="2" customFormat="1" ht="16.5" customHeight="1">
      <c r="A167" s="38"/>
      <c r="B167" s="39"/>
      <c r="C167" s="210" t="s">
        <v>344</v>
      </c>
      <c r="D167" s="210" t="s">
        <v>176</v>
      </c>
      <c r="E167" s="211" t="s">
        <v>612</v>
      </c>
      <c r="F167" s="212" t="s">
        <v>613</v>
      </c>
      <c r="G167" s="213" t="s">
        <v>614</v>
      </c>
      <c r="H167" s="214">
        <v>12</v>
      </c>
      <c r="I167" s="215"/>
      <c r="J167" s="216">
        <f>ROUND(I167*H167,2)</f>
        <v>0</v>
      </c>
      <c r="K167" s="212" t="s">
        <v>1</v>
      </c>
      <c r="L167" s="44"/>
      <c r="M167" s="217" t="s">
        <v>1</v>
      </c>
      <c r="N167" s="218" t="s">
        <v>41</v>
      </c>
      <c r="O167" s="91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1" t="s">
        <v>180</v>
      </c>
      <c r="AT167" s="221" t="s">
        <v>176</v>
      </c>
      <c r="AU167" s="221" t="s">
        <v>84</v>
      </c>
      <c r="AY167" s="17" t="s">
        <v>175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7" t="s">
        <v>84</v>
      </c>
      <c r="BK167" s="222">
        <f>ROUND(I167*H167,2)</f>
        <v>0</v>
      </c>
      <c r="BL167" s="17" t="s">
        <v>180</v>
      </c>
      <c r="BM167" s="221" t="s">
        <v>410</v>
      </c>
    </row>
    <row r="168" s="2" customFormat="1" ht="16.5" customHeight="1">
      <c r="A168" s="38"/>
      <c r="B168" s="39"/>
      <c r="C168" s="210" t="s">
        <v>411</v>
      </c>
      <c r="D168" s="210" t="s">
        <v>176</v>
      </c>
      <c r="E168" s="211" t="s">
        <v>615</v>
      </c>
      <c r="F168" s="212" t="s">
        <v>616</v>
      </c>
      <c r="G168" s="213" t="s">
        <v>614</v>
      </c>
      <c r="H168" s="214">
        <v>5</v>
      </c>
      <c r="I168" s="215"/>
      <c r="J168" s="216">
        <f>ROUND(I168*H168,2)</f>
        <v>0</v>
      </c>
      <c r="K168" s="212" t="s">
        <v>1</v>
      </c>
      <c r="L168" s="44"/>
      <c r="M168" s="217" t="s">
        <v>1</v>
      </c>
      <c r="N168" s="218" t="s">
        <v>41</v>
      </c>
      <c r="O168" s="91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1" t="s">
        <v>180</v>
      </c>
      <c r="AT168" s="221" t="s">
        <v>176</v>
      </c>
      <c r="AU168" s="221" t="s">
        <v>84</v>
      </c>
      <c r="AY168" s="17" t="s">
        <v>175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7" t="s">
        <v>84</v>
      </c>
      <c r="BK168" s="222">
        <f>ROUND(I168*H168,2)</f>
        <v>0</v>
      </c>
      <c r="BL168" s="17" t="s">
        <v>180</v>
      </c>
      <c r="BM168" s="221" t="s">
        <v>414</v>
      </c>
    </row>
    <row r="169" s="2" customFormat="1" ht="16.5" customHeight="1">
      <c r="A169" s="38"/>
      <c r="B169" s="39"/>
      <c r="C169" s="210" t="s">
        <v>293</v>
      </c>
      <c r="D169" s="210" t="s">
        <v>176</v>
      </c>
      <c r="E169" s="211" t="s">
        <v>617</v>
      </c>
      <c r="F169" s="212" t="s">
        <v>618</v>
      </c>
      <c r="G169" s="213" t="s">
        <v>614</v>
      </c>
      <c r="H169" s="214">
        <v>16</v>
      </c>
      <c r="I169" s="215"/>
      <c r="J169" s="216">
        <f>ROUND(I169*H169,2)</f>
        <v>0</v>
      </c>
      <c r="K169" s="212" t="s">
        <v>1</v>
      </c>
      <c r="L169" s="44"/>
      <c r="M169" s="217" t="s">
        <v>1</v>
      </c>
      <c r="N169" s="218" t="s">
        <v>41</v>
      </c>
      <c r="O169" s="91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1" t="s">
        <v>180</v>
      </c>
      <c r="AT169" s="221" t="s">
        <v>176</v>
      </c>
      <c r="AU169" s="221" t="s">
        <v>84</v>
      </c>
      <c r="AY169" s="17" t="s">
        <v>175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7" t="s">
        <v>84</v>
      </c>
      <c r="BK169" s="222">
        <f>ROUND(I169*H169,2)</f>
        <v>0</v>
      </c>
      <c r="BL169" s="17" t="s">
        <v>180</v>
      </c>
      <c r="BM169" s="221" t="s">
        <v>619</v>
      </c>
    </row>
    <row r="170" s="2" customFormat="1" ht="16.5" customHeight="1">
      <c r="A170" s="38"/>
      <c r="B170" s="39"/>
      <c r="C170" s="210" t="s">
        <v>299</v>
      </c>
      <c r="D170" s="210" t="s">
        <v>176</v>
      </c>
      <c r="E170" s="211" t="s">
        <v>620</v>
      </c>
      <c r="F170" s="212" t="s">
        <v>621</v>
      </c>
      <c r="G170" s="213" t="s">
        <v>622</v>
      </c>
      <c r="H170" s="214">
        <v>150</v>
      </c>
      <c r="I170" s="215"/>
      <c r="J170" s="216">
        <f>ROUND(I170*H170,2)</f>
        <v>0</v>
      </c>
      <c r="K170" s="212" t="s">
        <v>1</v>
      </c>
      <c r="L170" s="44"/>
      <c r="M170" s="217" t="s">
        <v>1</v>
      </c>
      <c r="N170" s="218" t="s">
        <v>41</v>
      </c>
      <c r="O170" s="91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1" t="s">
        <v>180</v>
      </c>
      <c r="AT170" s="221" t="s">
        <v>176</v>
      </c>
      <c r="AU170" s="221" t="s">
        <v>84</v>
      </c>
      <c r="AY170" s="17" t="s">
        <v>175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7" t="s">
        <v>84</v>
      </c>
      <c r="BK170" s="222">
        <f>ROUND(I170*H170,2)</f>
        <v>0</v>
      </c>
      <c r="BL170" s="17" t="s">
        <v>180</v>
      </c>
      <c r="BM170" s="221" t="s">
        <v>623</v>
      </c>
    </row>
    <row r="171" s="2" customFormat="1" ht="16.5" customHeight="1">
      <c r="A171" s="38"/>
      <c r="B171" s="39"/>
      <c r="C171" s="210" t="s">
        <v>353</v>
      </c>
      <c r="D171" s="210" t="s">
        <v>176</v>
      </c>
      <c r="E171" s="211" t="s">
        <v>624</v>
      </c>
      <c r="F171" s="212" t="s">
        <v>625</v>
      </c>
      <c r="G171" s="213" t="s">
        <v>601</v>
      </c>
      <c r="H171" s="214">
        <v>15</v>
      </c>
      <c r="I171" s="215"/>
      <c r="J171" s="216">
        <f>ROUND(I171*H171,2)</f>
        <v>0</v>
      </c>
      <c r="K171" s="212" t="s">
        <v>1</v>
      </c>
      <c r="L171" s="44"/>
      <c r="M171" s="217" t="s">
        <v>1</v>
      </c>
      <c r="N171" s="218" t="s">
        <v>41</v>
      </c>
      <c r="O171" s="91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1" t="s">
        <v>180</v>
      </c>
      <c r="AT171" s="221" t="s">
        <v>176</v>
      </c>
      <c r="AU171" s="221" t="s">
        <v>84</v>
      </c>
      <c r="AY171" s="17" t="s">
        <v>175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7" t="s">
        <v>84</v>
      </c>
      <c r="BK171" s="222">
        <f>ROUND(I171*H171,2)</f>
        <v>0</v>
      </c>
      <c r="BL171" s="17" t="s">
        <v>180</v>
      </c>
      <c r="BM171" s="221" t="s">
        <v>626</v>
      </c>
    </row>
    <row r="172" s="2" customFormat="1" ht="16.5" customHeight="1">
      <c r="A172" s="38"/>
      <c r="B172" s="39"/>
      <c r="C172" s="210" t="s">
        <v>627</v>
      </c>
      <c r="D172" s="210" t="s">
        <v>176</v>
      </c>
      <c r="E172" s="211" t="s">
        <v>628</v>
      </c>
      <c r="F172" s="212" t="s">
        <v>629</v>
      </c>
      <c r="G172" s="213" t="s">
        <v>622</v>
      </c>
      <c r="H172" s="214">
        <v>60</v>
      </c>
      <c r="I172" s="215"/>
      <c r="J172" s="216">
        <f>ROUND(I172*H172,2)</f>
        <v>0</v>
      </c>
      <c r="K172" s="212" t="s">
        <v>1</v>
      </c>
      <c r="L172" s="44"/>
      <c r="M172" s="217" t="s">
        <v>1</v>
      </c>
      <c r="N172" s="218" t="s">
        <v>41</v>
      </c>
      <c r="O172" s="91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180</v>
      </c>
      <c r="AT172" s="221" t="s">
        <v>176</v>
      </c>
      <c r="AU172" s="221" t="s">
        <v>84</v>
      </c>
      <c r="AY172" s="17" t="s">
        <v>175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84</v>
      </c>
      <c r="BK172" s="222">
        <f>ROUND(I172*H172,2)</f>
        <v>0</v>
      </c>
      <c r="BL172" s="17" t="s">
        <v>180</v>
      </c>
      <c r="BM172" s="221" t="s">
        <v>630</v>
      </c>
    </row>
    <row r="173" s="2" customFormat="1" ht="16.5" customHeight="1">
      <c r="A173" s="38"/>
      <c r="B173" s="39"/>
      <c r="C173" s="210" t="s">
        <v>356</v>
      </c>
      <c r="D173" s="210" t="s">
        <v>176</v>
      </c>
      <c r="E173" s="211" t="s">
        <v>631</v>
      </c>
      <c r="F173" s="212" t="s">
        <v>632</v>
      </c>
      <c r="G173" s="213" t="s">
        <v>622</v>
      </c>
      <c r="H173" s="214">
        <v>15</v>
      </c>
      <c r="I173" s="215"/>
      <c r="J173" s="216">
        <f>ROUND(I173*H173,2)</f>
        <v>0</v>
      </c>
      <c r="K173" s="212" t="s">
        <v>1</v>
      </c>
      <c r="L173" s="44"/>
      <c r="M173" s="217" t="s">
        <v>1</v>
      </c>
      <c r="N173" s="218" t="s">
        <v>41</v>
      </c>
      <c r="O173" s="91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1" t="s">
        <v>180</v>
      </c>
      <c r="AT173" s="221" t="s">
        <v>176</v>
      </c>
      <c r="AU173" s="221" t="s">
        <v>84</v>
      </c>
      <c r="AY173" s="17" t="s">
        <v>175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7" t="s">
        <v>84</v>
      </c>
      <c r="BK173" s="222">
        <f>ROUND(I173*H173,2)</f>
        <v>0</v>
      </c>
      <c r="BL173" s="17" t="s">
        <v>180</v>
      </c>
      <c r="BM173" s="221" t="s">
        <v>633</v>
      </c>
    </row>
    <row r="174" s="2" customFormat="1" ht="16.5" customHeight="1">
      <c r="A174" s="38"/>
      <c r="B174" s="39"/>
      <c r="C174" s="210" t="s">
        <v>634</v>
      </c>
      <c r="D174" s="210" t="s">
        <v>176</v>
      </c>
      <c r="E174" s="211" t="s">
        <v>635</v>
      </c>
      <c r="F174" s="212" t="s">
        <v>636</v>
      </c>
      <c r="G174" s="213" t="s">
        <v>622</v>
      </c>
      <c r="H174" s="214">
        <v>4</v>
      </c>
      <c r="I174" s="215"/>
      <c r="J174" s="216">
        <f>ROUND(I174*H174,2)</f>
        <v>0</v>
      </c>
      <c r="K174" s="212" t="s">
        <v>1</v>
      </c>
      <c r="L174" s="44"/>
      <c r="M174" s="217" t="s">
        <v>1</v>
      </c>
      <c r="N174" s="218" t="s">
        <v>41</v>
      </c>
      <c r="O174" s="91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180</v>
      </c>
      <c r="AT174" s="221" t="s">
        <v>176</v>
      </c>
      <c r="AU174" s="221" t="s">
        <v>84</v>
      </c>
      <c r="AY174" s="17" t="s">
        <v>175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84</v>
      </c>
      <c r="BK174" s="222">
        <f>ROUND(I174*H174,2)</f>
        <v>0</v>
      </c>
      <c r="BL174" s="17" t="s">
        <v>180</v>
      </c>
      <c r="BM174" s="221" t="s">
        <v>637</v>
      </c>
    </row>
    <row r="175" s="2" customFormat="1" ht="16.5" customHeight="1">
      <c r="A175" s="38"/>
      <c r="B175" s="39"/>
      <c r="C175" s="210" t="s">
        <v>359</v>
      </c>
      <c r="D175" s="210" t="s">
        <v>176</v>
      </c>
      <c r="E175" s="211" t="s">
        <v>638</v>
      </c>
      <c r="F175" s="212" t="s">
        <v>639</v>
      </c>
      <c r="G175" s="213" t="s">
        <v>622</v>
      </c>
      <c r="H175" s="214">
        <v>30</v>
      </c>
      <c r="I175" s="215"/>
      <c r="J175" s="216">
        <f>ROUND(I175*H175,2)</f>
        <v>0</v>
      </c>
      <c r="K175" s="212" t="s">
        <v>1</v>
      </c>
      <c r="L175" s="44"/>
      <c r="M175" s="217" t="s">
        <v>1</v>
      </c>
      <c r="N175" s="218" t="s">
        <v>41</v>
      </c>
      <c r="O175" s="91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1" t="s">
        <v>180</v>
      </c>
      <c r="AT175" s="221" t="s">
        <v>176</v>
      </c>
      <c r="AU175" s="221" t="s">
        <v>84</v>
      </c>
      <c r="AY175" s="17" t="s">
        <v>175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7" t="s">
        <v>84</v>
      </c>
      <c r="BK175" s="222">
        <f>ROUND(I175*H175,2)</f>
        <v>0</v>
      </c>
      <c r="BL175" s="17" t="s">
        <v>180</v>
      </c>
      <c r="BM175" s="221" t="s">
        <v>640</v>
      </c>
    </row>
    <row r="176" s="2" customFormat="1" ht="16.5" customHeight="1">
      <c r="A176" s="38"/>
      <c r="B176" s="39"/>
      <c r="C176" s="210" t="s">
        <v>641</v>
      </c>
      <c r="D176" s="210" t="s">
        <v>176</v>
      </c>
      <c r="E176" s="211" t="s">
        <v>642</v>
      </c>
      <c r="F176" s="212" t="s">
        <v>643</v>
      </c>
      <c r="G176" s="213" t="s">
        <v>614</v>
      </c>
      <c r="H176" s="214">
        <v>10</v>
      </c>
      <c r="I176" s="215"/>
      <c r="J176" s="216">
        <f>ROUND(I176*H176,2)</f>
        <v>0</v>
      </c>
      <c r="K176" s="212" t="s">
        <v>1</v>
      </c>
      <c r="L176" s="44"/>
      <c r="M176" s="217" t="s">
        <v>1</v>
      </c>
      <c r="N176" s="218" t="s">
        <v>41</v>
      </c>
      <c r="O176" s="91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180</v>
      </c>
      <c r="AT176" s="221" t="s">
        <v>176</v>
      </c>
      <c r="AU176" s="221" t="s">
        <v>84</v>
      </c>
      <c r="AY176" s="17" t="s">
        <v>175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84</v>
      </c>
      <c r="BK176" s="222">
        <f>ROUND(I176*H176,2)</f>
        <v>0</v>
      </c>
      <c r="BL176" s="17" t="s">
        <v>180</v>
      </c>
      <c r="BM176" s="221" t="s">
        <v>644</v>
      </c>
    </row>
    <row r="177" s="2" customFormat="1" ht="16.5" customHeight="1">
      <c r="A177" s="38"/>
      <c r="B177" s="39"/>
      <c r="C177" s="210" t="s">
        <v>363</v>
      </c>
      <c r="D177" s="210" t="s">
        <v>176</v>
      </c>
      <c r="E177" s="211" t="s">
        <v>645</v>
      </c>
      <c r="F177" s="212" t="s">
        <v>646</v>
      </c>
      <c r="G177" s="213" t="s">
        <v>622</v>
      </c>
      <c r="H177" s="214">
        <v>10</v>
      </c>
      <c r="I177" s="215"/>
      <c r="J177" s="216">
        <f>ROUND(I177*H177,2)</f>
        <v>0</v>
      </c>
      <c r="K177" s="212" t="s">
        <v>1</v>
      </c>
      <c r="L177" s="44"/>
      <c r="M177" s="217" t="s">
        <v>1</v>
      </c>
      <c r="N177" s="218" t="s">
        <v>41</v>
      </c>
      <c r="O177" s="91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1" t="s">
        <v>180</v>
      </c>
      <c r="AT177" s="221" t="s">
        <v>176</v>
      </c>
      <c r="AU177" s="221" t="s">
        <v>84</v>
      </c>
      <c r="AY177" s="17" t="s">
        <v>175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84</v>
      </c>
      <c r="BK177" s="222">
        <f>ROUND(I177*H177,2)</f>
        <v>0</v>
      </c>
      <c r="BL177" s="17" t="s">
        <v>180</v>
      </c>
      <c r="BM177" s="221" t="s">
        <v>647</v>
      </c>
    </row>
    <row r="178" s="2" customFormat="1" ht="16.5" customHeight="1">
      <c r="A178" s="38"/>
      <c r="B178" s="39"/>
      <c r="C178" s="210" t="s">
        <v>648</v>
      </c>
      <c r="D178" s="210" t="s">
        <v>176</v>
      </c>
      <c r="E178" s="211" t="s">
        <v>649</v>
      </c>
      <c r="F178" s="212" t="s">
        <v>650</v>
      </c>
      <c r="G178" s="213" t="s">
        <v>622</v>
      </c>
      <c r="H178" s="214">
        <v>150</v>
      </c>
      <c r="I178" s="215"/>
      <c r="J178" s="216">
        <f>ROUND(I178*H178,2)</f>
        <v>0</v>
      </c>
      <c r="K178" s="212" t="s">
        <v>1</v>
      </c>
      <c r="L178" s="44"/>
      <c r="M178" s="217" t="s">
        <v>1</v>
      </c>
      <c r="N178" s="218" t="s">
        <v>41</v>
      </c>
      <c r="O178" s="91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1" t="s">
        <v>180</v>
      </c>
      <c r="AT178" s="221" t="s">
        <v>176</v>
      </c>
      <c r="AU178" s="221" t="s">
        <v>84</v>
      </c>
      <c r="AY178" s="17" t="s">
        <v>175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7" t="s">
        <v>84</v>
      </c>
      <c r="BK178" s="222">
        <f>ROUND(I178*H178,2)</f>
        <v>0</v>
      </c>
      <c r="BL178" s="17" t="s">
        <v>180</v>
      </c>
      <c r="BM178" s="221" t="s">
        <v>651</v>
      </c>
    </row>
    <row r="179" s="11" customFormat="1" ht="25.92" customHeight="1">
      <c r="A179" s="11"/>
      <c r="B179" s="196"/>
      <c r="C179" s="197"/>
      <c r="D179" s="198" t="s">
        <v>75</v>
      </c>
      <c r="E179" s="199" t="s">
        <v>652</v>
      </c>
      <c r="F179" s="199" t="s">
        <v>653</v>
      </c>
      <c r="G179" s="197"/>
      <c r="H179" s="197"/>
      <c r="I179" s="200"/>
      <c r="J179" s="201">
        <f>BK179</f>
        <v>0</v>
      </c>
      <c r="K179" s="197"/>
      <c r="L179" s="202"/>
      <c r="M179" s="203"/>
      <c r="N179" s="204"/>
      <c r="O179" s="204"/>
      <c r="P179" s="205">
        <f>SUM(P180:P185)</f>
        <v>0</v>
      </c>
      <c r="Q179" s="204"/>
      <c r="R179" s="205">
        <f>SUM(R180:R185)</f>
        <v>0</v>
      </c>
      <c r="S179" s="204"/>
      <c r="T179" s="206">
        <f>SUM(T180:T185)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207" t="s">
        <v>84</v>
      </c>
      <c r="AT179" s="208" t="s">
        <v>75</v>
      </c>
      <c r="AU179" s="208" t="s">
        <v>76</v>
      </c>
      <c r="AY179" s="207" t="s">
        <v>175</v>
      </c>
      <c r="BK179" s="209">
        <f>SUM(BK180:BK185)</f>
        <v>0</v>
      </c>
    </row>
    <row r="180" s="2" customFormat="1" ht="24.15" customHeight="1">
      <c r="A180" s="38"/>
      <c r="B180" s="39"/>
      <c r="C180" s="210" t="s">
        <v>366</v>
      </c>
      <c r="D180" s="210" t="s">
        <v>176</v>
      </c>
      <c r="E180" s="211" t="s">
        <v>654</v>
      </c>
      <c r="F180" s="212" t="s">
        <v>655</v>
      </c>
      <c r="G180" s="213" t="s">
        <v>622</v>
      </c>
      <c r="H180" s="214">
        <v>1</v>
      </c>
      <c r="I180" s="215"/>
      <c r="J180" s="216">
        <f>ROUND(I180*H180,2)</f>
        <v>0</v>
      </c>
      <c r="K180" s="212" t="s">
        <v>1</v>
      </c>
      <c r="L180" s="44"/>
      <c r="M180" s="217" t="s">
        <v>1</v>
      </c>
      <c r="N180" s="218" t="s">
        <v>41</v>
      </c>
      <c r="O180" s="91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1" t="s">
        <v>180</v>
      </c>
      <c r="AT180" s="221" t="s">
        <v>176</v>
      </c>
      <c r="AU180" s="221" t="s">
        <v>84</v>
      </c>
      <c r="AY180" s="17" t="s">
        <v>175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84</v>
      </c>
      <c r="BK180" s="222">
        <f>ROUND(I180*H180,2)</f>
        <v>0</v>
      </c>
      <c r="BL180" s="17" t="s">
        <v>180</v>
      </c>
      <c r="BM180" s="221" t="s">
        <v>656</v>
      </c>
    </row>
    <row r="181" s="2" customFormat="1" ht="24.15" customHeight="1">
      <c r="A181" s="38"/>
      <c r="B181" s="39"/>
      <c r="C181" s="210" t="s">
        <v>657</v>
      </c>
      <c r="D181" s="210" t="s">
        <v>176</v>
      </c>
      <c r="E181" s="211" t="s">
        <v>658</v>
      </c>
      <c r="F181" s="212" t="s">
        <v>659</v>
      </c>
      <c r="G181" s="213" t="s">
        <v>622</v>
      </c>
      <c r="H181" s="214">
        <v>1</v>
      </c>
      <c r="I181" s="215"/>
      <c r="J181" s="216">
        <f>ROUND(I181*H181,2)</f>
        <v>0</v>
      </c>
      <c r="K181" s="212" t="s">
        <v>1</v>
      </c>
      <c r="L181" s="44"/>
      <c r="M181" s="217" t="s">
        <v>1</v>
      </c>
      <c r="N181" s="218" t="s">
        <v>41</v>
      </c>
      <c r="O181" s="91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1" t="s">
        <v>180</v>
      </c>
      <c r="AT181" s="221" t="s">
        <v>176</v>
      </c>
      <c r="AU181" s="221" t="s">
        <v>84</v>
      </c>
      <c r="AY181" s="17" t="s">
        <v>175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7" t="s">
        <v>84</v>
      </c>
      <c r="BK181" s="222">
        <f>ROUND(I181*H181,2)</f>
        <v>0</v>
      </c>
      <c r="BL181" s="17" t="s">
        <v>180</v>
      </c>
      <c r="BM181" s="221" t="s">
        <v>660</v>
      </c>
    </row>
    <row r="182" s="2" customFormat="1" ht="24.15" customHeight="1">
      <c r="A182" s="38"/>
      <c r="B182" s="39"/>
      <c r="C182" s="210" t="s">
        <v>370</v>
      </c>
      <c r="D182" s="210" t="s">
        <v>176</v>
      </c>
      <c r="E182" s="211" t="s">
        <v>661</v>
      </c>
      <c r="F182" s="212" t="s">
        <v>662</v>
      </c>
      <c r="G182" s="213" t="s">
        <v>622</v>
      </c>
      <c r="H182" s="214">
        <v>1</v>
      </c>
      <c r="I182" s="215"/>
      <c r="J182" s="216">
        <f>ROUND(I182*H182,2)</f>
        <v>0</v>
      </c>
      <c r="K182" s="212" t="s">
        <v>1</v>
      </c>
      <c r="L182" s="44"/>
      <c r="M182" s="217" t="s">
        <v>1</v>
      </c>
      <c r="N182" s="218" t="s">
        <v>41</v>
      </c>
      <c r="O182" s="91"/>
      <c r="P182" s="219">
        <f>O182*H182</f>
        <v>0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1" t="s">
        <v>180</v>
      </c>
      <c r="AT182" s="221" t="s">
        <v>176</v>
      </c>
      <c r="AU182" s="221" t="s">
        <v>84</v>
      </c>
      <c r="AY182" s="17" t="s">
        <v>175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7" t="s">
        <v>84</v>
      </c>
      <c r="BK182" s="222">
        <f>ROUND(I182*H182,2)</f>
        <v>0</v>
      </c>
      <c r="BL182" s="17" t="s">
        <v>180</v>
      </c>
      <c r="BM182" s="221" t="s">
        <v>663</v>
      </c>
    </row>
    <row r="183" s="2" customFormat="1" ht="16.5" customHeight="1">
      <c r="A183" s="38"/>
      <c r="B183" s="39"/>
      <c r="C183" s="210" t="s">
        <v>664</v>
      </c>
      <c r="D183" s="210" t="s">
        <v>176</v>
      </c>
      <c r="E183" s="211" t="s">
        <v>665</v>
      </c>
      <c r="F183" s="212" t="s">
        <v>666</v>
      </c>
      <c r="G183" s="213" t="s">
        <v>622</v>
      </c>
      <c r="H183" s="214">
        <v>1</v>
      </c>
      <c r="I183" s="215"/>
      <c r="J183" s="216">
        <f>ROUND(I183*H183,2)</f>
        <v>0</v>
      </c>
      <c r="K183" s="212" t="s">
        <v>1</v>
      </c>
      <c r="L183" s="44"/>
      <c r="M183" s="217" t="s">
        <v>1</v>
      </c>
      <c r="N183" s="218" t="s">
        <v>41</v>
      </c>
      <c r="O183" s="91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1" t="s">
        <v>180</v>
      </c>
      <c r="AT183" s="221" t="s">
        <v>176</v>
      </c>
      <c r="AU183" s="221" t="s">
        <v>84</v>
      </c>
      <c r="AY183" s="17" t="s">
        <v>175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7" t="s">
        <v>84</v>
      </c>
      <c r="BK183" s="222">
        <f>ROUND(I183*H183,2)</f>
        <v>0</v>
      </c>
      <c r="BL183" s="17" t="s">
        <v>180</v>
      </c>
      <c r="BM183" s="221" t="s">
        <v>667</v>
      </c>
    </row>
    <row r="184" s="2" customFormat="1" ht="16.5" customHeight="1">
      <c r="A184" s="38"/>
      <c r="B184" s="39"/>
      <c r="C184" s="210" t="s">
        <v>373</v>
      </c>
      <c r="D184" s="210" t="s">
        <v>176</v>
      </c>
      <c r="E184" s="211" t="s">
        <v>668</v>
      </c>
      <c r="F184" s="212" t="s">
        <v>669</v>
      </c>
      <c r="G184" s="213" t="s">
        <v>622</v>
      </c>
      <c r="H184" s="214">
        <v>2</v>
      </c>
      <c r="I184" s="215"/>
      <c r="J184" s="216">
        <f>ROUND(I184*H184,2)</f>
        <v>0</v>
      </c>
      <c r="K184" s="212" t="s">
        <v>1</v>
      </c>
      <c r="L184" s="44"/>
      <c r="M184" s="217" t="s">
        <v>1</v>
      </c>
      <c r="N184" s="218" t="s">
        <v>41</v>
      </c>
      <c r="O184" s="91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1" t="s">
        <v>180</v>
      </c>
      <c r="AT184" s="221" t="s">
        <v>176</v>
      </c>
      <c r="AU184" s="221" t="s">
        <v>84</v>
      </c>
      <c r="AY184" s="17" t="s">
        <v>175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7" t="s">
        <v>84</v>
      </c>
      <c r="BK184" s="222">
        <f>ROUND(I184*H184,2)</f>
        <v>0</v>
      </c>
      <c r="BL184" s="17" t="s">
        <v>180</v>
      </c>
      <c r="BM184" s="221" t="s">
        <v>670</v>
      </c>
    </row>
    <row r="185" s="2" customFormat="1" ht="16.5" customHeight="1">
      <c r="A185" s="38"/>
      <c r="B185" s="39"/>
      <c r="C185" s="210" t="s">
        <v>671</v>
      </c>
      <c r="D185" s="210" t="s">
        <v>176</v>
      </c>
      <c r="E185" s="211" t="s">
        <v>672</v>
      </c>
      <c r="F185" s="212" t="s">
        <v>673</v>
      </c>
      <c r="G185" s="213" t="s">
        <v>622</v>
      </c>
      <c r="H185" s="214">
        <v>1</v>
      </c>
      <c r="I185" s="215"/>
      <c r="J185" s="216">
        <f>ROUND(I185*H185,2)</f>
        <v>0</v>
      </c>
      <c r="K185" s="212" t="s">
        <v>1</v>
      </c>
      <c r="L185" s="44"/>
      <c r="M185" s="217" t="s">
        <v>1</v>
      </c>
      <c r="N185" s="218" t="s">
        <v>41</v>
      </c>
      <c r="O185" s="91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1" t="s">
        <v>180</v>
      </c>
      <c r="AT185" s="221" t="s">
        <v>176</v>
      </c>
      <c r="AU185" s="221" t="s">
        <v>84</v>
      </c>
      <c r="AY185" s="17" t="s">
        <v>175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7" t="s">
        <v>84</v>
      </c>
      <c r="BK185" s="222">
        <f>ROUND(I185*H185,2)</f>
        <v>0</v>
      </c>
      <c r="BL185" s="17" t="s">
        <v>180</v>
      </c>
      <c r="BM185" s="221" t="s">
        <v>674</v>
      </c>
    </row>
    <row r="186" s="11" customFormat="1" ht="25.92" customHeight="1">
      <c r="A186" s="11"/>
      <c r="B186" s="196"/>
      <c r="C186" s="197"/>
      <c r="D186" s="198" t="s">
        <v>75</v>
      </c>
      <c r="E186" s="199" t="s">
        <v>675</v>
      </c>
      <c r="F186" s="199" t="s">
        <v>676</v>
      </c>
      <c r="G186" s="197"/>
      <c r="H186" s="197"/>
      <c r="I186" s="200"/>
      <c r="J186" s="201">
        <f>BK186</f>
        <v>0</v>
      </c>
      <c r="K186" s="197"/>
      <c r="L186" s="202"/>
      <c r="M186" s="203"/>
      <c r="N186" s="204"/>
      <c r="O186" s="204"/>
      <c r="P186" s="205">
        <f>SUM(P187:P194)</f>
        <v>0</v>
      </c>
      <c r="Q186" s="204"/>
      <c r="R186" s="205">
        <f>SUM(R187:R194)</f>
        <v>0</v>
      </c>
      <c r="S186" s="204"/>
      <c r="T186" s="206">
        <f>SUM(T187:T194)</f>
        <v>0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07" t="s">
        <v>84</v>
      </c>
      <c r="AT186" s="208" t="s">
        <v>75</v>
      </c>
      <c r="AU186" s="208" t="s">
        <v>76</v>
      </c>
      <c r="AY186" s="207" t="s">
        <v>175</v>
      </c>
      <c r="BK186" s="209">
        <f>SUM(BK187:BK194)</f>
        <v>0</v>
      </c>
    </row>
    <row r="187" s="2" customFormat="1" ht="16.5" customHeight="1">
      <c r="A187" s="38"/>
      <c r="B187" s="39"/>
      <c r="C187" s="210" t="s">
        <v>377</v>
      </c>
      <c r="D187" s="210" t="s">
        <v>176</v>
      </c>
      <c r="E187" s="211" t="s">
        <v>667</v>
      </c>
      <c r="F187" s="212" t="s">
        <v>677</v>
      </c>
      <c r="G187" s="213" t="s">
        <v>678</v>
      </c>
      <c r="H187" s="214">
        <v>1</v>
      </c>
      <c r="I187" s="215"/>
      <c r="J187" s="216">
        <f>ROUND(I187*H187,2)</f>
        <v>0</v>
      </c>
      <c r="K187" s="212" t="s">
        <v>1</v>
      </c>
      <c r="L187" s="44"/>
      <c r="M187" s="217" t="s">
        <v>1</v>
      </c>
      <c r="N187" s="218" t="s">
        <v>41</v>
      </c>
      <c r="O187" s="91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1" t="s">
        <v>180</v>
      </c>
      <c r="AT187" s="221" t="s">
        <v>176</v>
      </c>
      <c r="AU187" s="221" t="s">
        <v>84</v>
      </c>
      <c r="AY187" s="17" t="s">
        <v>175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7" t="s">
        <v>84</v>
      </c>
      <c r="BK187" s="222">
        <f>ROUND(I187*H187,2)</f>
        <v>0</v>
      </c>
      <c r="BL187" s="17" t="s">
        <v>180</v>
      </c>
      <c r="BM187" s="221" t="s">
        <v>679</v>
      </c>
    </row>
    <row r="188" s="2" customFormat="1" ht="16.5" customHeight="1">
      <c r="A188" s="38"/>
      <c r="B188" s="39"/>
      <c r="C188" s="210" t="s">
        <v>680</v>
      </c>
      <c r="D188" s="210" t="s">
        <v>176</v>
      </c>
      <c r="E188" s="211" t="s">
        <v>681</v>
      </c>
      <c r="F188" s="212" t="s">
        <v>682</v>
      </c>
      <c r="G188" s="213" t="s">
        <v>678</v>
      </c>
      <c r="H188" s="214">
        <v>1</v>
      </c>
      <c r="I188" s="215"/>
      <c r="J188" s="216">
        <f>ROUND(I188*H188,2)</f>
        <v>0</v>
      </c>
      <c r="K188" s="212" t="s">
        <v>1</v>
      </c>
      <c r="L188" s="44"/>
      <c r="M188" s="217" t="s">
        <v>1</v>
      </c>
      <c r="N188" s="218" t="s">
        <v>41</v>
      </c>
      <c r="O188" s="91"/>
      <c r="P188" s="219">
        <f>O188*H188</f>
        <v>0</v>
      </c>
      <c r="Q188" s="219">
        <v>0</v>
      </c>
      <c r="R188" s="219">
        <f>Q188*H188</f>
        <v>0</v>
      </c>
      <c r="S188" s="219">
        <v>0</v>
      </c>
      <c r="T188" s="22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1" t="s">
        <v>180</v>
      </c>
      <c r="AT188" s="221" t="s">
        <v>176</v>
      </c>
      <c r="AU188" s="221" t="s">
        <v>84</v>
      </c>
      <c r="AY188" s="17" t="s">
        <v>175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7" t="s">
        <v>84</v>
      </c>
      <c r="BK188" s="222">
        <f>ROUND(I188*H188,2)</f>
        <v>0</v>
      </c>
      <c r="BL188" s="17" t="s">
        <v>180</v>
      </c>
      <c r="BM188" s="221" t="s">
        <v>683</v>
      </c>
    </row>
    <row r="189" s="2" customFormat="1" ht="16.5" customHeight="1">
      <c r="A189" s="38"/>
      <c r="B189" s="39"/>
      <c r="C189" s="210" t="s">
        <v>380</v>
      </c>
      <c r="D189" s="210" t="s">
        <v>176</v>
      </c>
      <c r="E189" s="211" t="s">
        <v>684</v>
      </c>
      <c r="F189" s="212" t="s">
        <v>685</v>
      </c>
      <c r="G189" s="213" t="s">
        <v>678</v>
      </c>
      <c r="H189" s="214">
        <v>1</v>
      </c>
      <c r="I189" s="215"/>
      <c r="J189" s="216">
        <f>ROUND(I189*H189,2)</f>
        <v>0</v>
      </c>
      <c r="K189" s="212" t="s">
        <v>1</v>
      </c>
      <c r="L189" s="44"/>
      <c r="M189" s="217" t="s">
        <v>1</v>
      </c>
      <c r="N189" s="218" t="s">
        <v>41</v>
      </c>
      <c r="O189" s="91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1" t="s">
        <v>180</v>
      </c>
      <c r="AT189" s="221" t="s">
        <v>176</v>
      </c>
      <c r="AU189" s="221" t="s">
        <v>84</v>
      </c>
      <c r="AY189" s="17" t="s">
        <v>175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7" t="s">
        <v>84</v>
      </c>
      <c r="BK189" s="222">
        <f>ROUND(I189*H189,2)</f>
        <v>0</v>
      </c>
      <c r="BL189" s="17" t="s">
        <v>180</v>
      </c>
      <c r="BM189" s="221" t="s">
        <v>686</v>
      </c>
    </row>
    <row r="190" s="2" customFormat="1" ht="16.5" customHeight="1">
      <c r="A190" s="38"/>
      <c r="B190" s="39"/>
      <c r="C190" s="210" t="s">
        <v>687</v>
      </c>
      <c r="D190" s="210" t="s">
        <v>176</v>
      </c>
      <c r="E190" s="211" t="s">
        <v>660</v>
      </c>
      <c r="F190" s="212" t="s">
        <v>688</v>
      </c>
      <c r="G190" s="213" t="s">
        <v>678</v>
      </c>
      <c r="H190" s="214">
        <v>1</v>
      </c>
      <c r="I190" s="215"/>
      <c r="J190" s="216">
        <f>ROUND(I190*H190,2)</f>
        <v>0</v>
      </c>
      <c r="K190" s="212" t="s">
        <v>1</v>
      </c>
      <c r="L190" s="44"/>
      <c r="M190" s="217" t="s">
        <v>1</v>
      </c>
      <c r="N190" s="218" t="s">
        <v>41</v>
      </c>
      <c r="O190" s="91"/>
      <c r="P190" s="219">
        <f>O190*H190</f>
        <v>0</v>
      </c>
      <c r="Q190" s="219">
        <v>0</v>
      </c>
      <c r="R190" s="219">
        <f>Q190*H190</f>
        <v>0</v>
      </c>
      <c r="S190" s="219">
        <v>0</v>
      </c>
      <c r="T190" s="22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1" t="s">
        <v>180</v>
      </c>
      <c r="AT190" s="221" t="s">
        <v>176</v>
      </c>
      <c r="AU190" s="221" t="s">
        <v>84</v>
      </c>
      <c r="AY190" s="17" t="s">
        <v>175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7" t="s">
        <v>84</v>
      </c>
      <c r="BK190" s="222">
        <f>ROUND(I190*H190,2)</f>
        <v>0</v>
      </c>
      <c r="BL190" s="17" t="s">
        <v>180</v>
      </c>
      <c r="BM190" s="221" t="s">
        <v>689</v>
      </c>
    </row>
    <row r="191" s="2" customFormat="1" ht="16.5" customHeight="1">
      <c r="A191" s="38"/>
      <c r="B191" s="39"/>
      <c r="C191" s="210" t="s">
        <v>386</v>
      </c>
      <c r="D191" s="210" t="s">
        <v>176</v>
      </c>
      <c r="E191" s="211" t="s">
        <v>690</v>
      </c>
      <c r="F191" s="212" t="s">
        <v>691</v>
      </c>
      <c r="G191" s="213" t="s">
        <v>678</v>
      </c>
      <c r="H191" s="214">
        <v>1</v>
      </c>
      <c r="I191" s="215"/>
      <c r="J191" s="216">
        <f>ROUND(I191*H191,2)</f>
        <v>0</v>
      </c>
      <c r="K191" s="212" t="s">
        <v>1</v>
      </c>
      <c r="L191" s="44"/>
      <c r="M191" s="217" t="s">
        <v>1</v>
      </c>
      <c r="N191" s="218" t="s">
        <v>41</v>
      </c>
      <c r="O191" s="91"/>
      <c r="P191" s="219">
        <f>O191*H191</f>
        <v>0</v>
      </c>
      <c r="Q191" s="219">
        <v>0</v>
      </c>
      <c r="R191" s="219">
        <f>Q191*H191</f>
        <v>0</v>
      </c>
      <c r="S191" s="219">
        <v>0</v>
      </c>
      <c r="T191" s="22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1" t="s">
        <v>180</v>
      </c>
      <c r="AT191" s="221" t="s">
        <v>176</v>
      </c>
      <c r="AU191" s="221" t="s">
        <v>84</v>
      </c>
      <c r="AY191" s="17" t="s">
        <v>175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7" t="s">
        <v>84</v>
      </c>
      <c r="BK191" s="222">
        <f>ROUND(I191*H191,2)</f>
        <v>0</v>
      </c>
      <c r="BL191" s="17" t="s">
        <v>180</v>
      </c>
      <c r="BM191" s="221" t="s">
        <v>692</v>
      </c>
    </row>
    <row r="192" s="2" customFormat="1" ht="16.5" customHeight="1">
      <c r="A192" s="38"/>
      <c r="B192" s="39"/>
      <c r="C192" s="210" t="s">
        <v>693</v>
      </c>
      <c r="D192" s="210" t="s">
        <v>176</v>
      </c>
      <c r="E192" s="211" t="s">
        <v>694</v>
      </c>
      <c r="F192" s="212" t="s">
        <v>695</v>
      </c>
      <c r="G192" s="213" t="s">
        <v>696</v>
      </c>
      <c r="H192" s="214">
        <v>20</v>
      </c>
      <c r="I192" s="215"/>
      <c r="J192" s="216">
        <f>ROUND(I192*H192,2)</f>
        <v>0</v>
      </c>
      <c r="K192" s="212" t="s">
        <v>1</v>
      </c>
      <c r="L192" s="44"/>
      <c r="M192" s="217" t="s">
        <v>1</v>
      </c>
      <c r="N192" s="218" t="s">
        <v>41</v>
      </c>
      <c r="O192" s="91"/>
      <c r="P192" s="219">
        <f>O192*H192</f>
        <v>0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1" t="s">
        <v>180</v>
      </c>
      <c r="AT192" s="221" t="s">
        <v>176</v>
      </c>
      <c r="AU192" s="221" t="s">
        <v>84</v>
      </c>
      <c r="AY192" s="17" t="s">
        <v>175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7" t="s">
        <v>84</v>
      </c>
      <c r="BK192" s="222">
        <f>ROUND(I192*H192,2)</f>
        <v>0</v>
      </c>
      <c r="BL192" s="17" t="s">
        <v>180</v>
      </c>
      <c r="BM192" s="221" t="s">
        <v>697</v>
      </c>
    </row>
    <row r="193" s="2" customFormat="1" ht="16.5" customHeight="1">
      <c r="A193" s="38"/>
      <c r="B193" s="39"/>
      <c r="C193" s="210" t="s">
        <v>389</v>
      </c>
      <c r="D193" s="210" t="s">
        <v>176</v>
      </c>
      <c r="E193" s="211" t="s">
        <v>698</v>
      </c>
      <c r="F193" s="212" t="s">
        <v>699</v>
      </c>
      <c r="G193" s="213" t="s">
        <v>696</v>
      </c>
      <c r="H193" s="214">
        <v>16</v>
      </c>
      <c r="I193" s="215"/>
      <c r="J193" s="216">
        <f>ROUND(I193*H193,2)</f>
        <v>0</v>
      </c>
      <c r="K193" s="212" t="s">
        <v>1</v>
      </c>
      <c r="L193" s="44"/>
      <c r="M193" s="217" t="s">
        <v>1</v>
      </c>
      <c r="N193" s="218" t="s">
        <v>41</v>
      </c>
      <c r="O193" s="91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1" t="s">
        <v>180</v>
      </c>
      <c r="AT193" s="221" t="s">
        <v>176</v>
      </c>
      <c r="AU193" s="221" t="s">
        <v>84</v>
      </c>
      <c r="AY193" s="17" t="s">
        <v>175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7" t="s">
        <v>84</v>
      </c>
      <c r="BK193" s="222">
        <f>ROUND(I193*H193,2)</f>
        <v>0</v>
      </c>
      <c r="BL193" s="17" t="s">
        <v>180</v>
      </c>
      <c r="BM193" s="221" t="s">
        <v>700</v>
      </c>
    </row>
    <row r="194" s="2" customFormat="1" ht="16.5" customHeight="1">
      <c r="A194" s="38"/>
      <c r="B194" s="39"/>
      <c r="C194" s="210" t="s">
        <v>701</v>
      </c>
      <c r="D194" s="210" t="s">
        <v>176</v>
      </c>
      <c r="E194" s="211" t="s">
        <v>702</v>
      </c>
      <c r="F194" s="212" t="s">
        <v>703</v>
      </c>
      <c r="G194" s="213" t="s">
        <v>696</v>
      </c>
      <c r="H194" s="214">
        <v>16</v>
      </c>
      <c r="I194" s="215"/>
      <c r="J194" s="216">
        <f>ROUND(I194*H194,2)</f>
        <v>0</v>
      </c>
      <c r="K194" s="212" t="s">
        <v>1</v>
      </c>
      <c r="L194" s="44"/>
      <c r="M194" s="223" t="s">
        <v>1</v>
      </c>
      <c r="N194" s="224" t="s">
        <v>41</v>
      </c>
      <c r="O194" s="225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1" t="s">
        <v>180</v>
      </c>
      <c r="AT194" s="221" t="s">
        <v>176</v>
      </c>
      <c r="AU194" s="221" t="s">
        <v>84</v>
      </c>
      <c r="AY194" s="17" t="s">
        <v>175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7" t="s">
        <v>84</v>
      </c>
      <c r="BK194" s="222">
        <f>ROUND(I194*H194,2)</f>
        <v>0</v>
      </c>
      <c r="BL194" s="17" t="s">
        <v>180</v>
      </c>
      <c r="BM194" s="221" t="s">
        <v>704</v>
      </c>
    </row>
    <row r="195" s="2" customFormat="1" ht="6.96" customHeight="1">
      <c r="A195" s="38"/>
      <c r="B195" s="66"/>
      <c r="C195" s="67"/>
      <c r="D195" s="67"/>
      <c r="E195" s="67"/>
      <c r="F195" s="67"/>
      <c r="G195" s="67"/>
      <c r="H195" s="67"/>
      <c r="I195" s="67"/>
      <c r="J195" s="67"/>
      <c r="K195" s="67"/>
      <c r="L195" s="44"/>
      <c r="M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</row>
  </sheetData>
  <sheetProtection sheet="1" autoFilter="0" formatColumns="0" formatRows="0" objects="1" scenarios="1" spinCount="100000" saltValue="jh735ReqqZ2UYZFKwuG6PNxA1WAx5yJFivZ5bDfYA9lZSdTyxoJYhQWh+0EcZ6QOKLvxlWT6SMI2RbOGmDtAuw==" hashValue="Ih3uAr7AOub52KAMSpuohlcbcncM9J5pPyE+OvwYTmN8el/rxtr4ry7BJKthEQ160yc+t0IxR9ksH9lKYxwNJw==" algorithmName="SHA-512" password="CC35"/>
  <autoFilter ref="C121:K19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ROUND((SUM(BE122:BE166)),  2)</f>
        <v>0</v>
      </c>
      <c r="G33" s="38"/>
      <c r="H33" s="38"/>
      <c r="I33" s="155">
        <v>0.21</v>
      </c>
      <c r="J33" s="154">
        <f>ROUND(((SUM(BE122:BE166))*I33),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ROUND((SUM(BF122:BF166)),  2)</f>
        <v>0</v>
      </c>
      <c r="G34" s="38"/>
      <c r="H34" s="38"/>
      <c r="I34" s="155">
        <v>0.15</v>
      </c>
      <c r="J34" s="154">
        <f>ROUND(((SUM(BF122:BF166))*I34),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ROUND((SUM(BG122:BG166)),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ROUND((SUM(BH122:BH166)),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ROUND((SUM(BI122:BI166)),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017 - Napojení klimatizace 2. etapa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706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527</v>
      </c>
      <c r="E98" s="182"/>
      <c r="F98" s="182"/>
      <c r="G98" s="182"/>
      <c r="H98" s="182"/>
      <c r="I98" s="182"/>
      <c r="J98" s="183">
        <f>J135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707</v>
      </c>
      <c r="E99" s="182"/>
      <c r="F99" s="182"/>
      <c r="G99" s="182"/>
      <c r="H99" s="182"/>
      <c r="I99" s="182"/>
      <c r="J99" s="183">
        <f>J140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529</v>
      </c>
      <c r="E100" s="182"/>
      <c r="F100" s="182"/>
      <c r="G100" s="182"/>
      <c r="H100" s="182"/>
      <c r="I100" s="182"/>
      <c r="J100" s="183">
        <f>J147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708</v>
      </c>
      <c r="E101" s="182"/>
      <c r="F101" s="182"/>
      <c r="G101" s="182"/>
      <c r="H101" s="182"/>
      <c r="I101" s="182"/>
      <c r="J101" s="183">
        <f>J157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531</v>
      </c>
      <c r="E102" s="182"/>
      <c r="F102" s="182"/>
      <c r="G102" s="182"/>
      <c r="H102" s="182"/>
      <c r="I102" s="182"/>
      <c r="J102" s="183">
        <f>J159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160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Klimatizace, slaboproudy - poliklinika Karviná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151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017 - Napojení klimatizace 2. etapa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18. 7. 2023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Statutární město Karviná</v>
      </c>
      <c r="G118" s="40"/>
      <c r="H118" s="40"/>
      <c r="I118" s="32" t="s">
        <v>30</v>
      </c>
      <c r="J118" s="36" t="str">
        <f>E21</f>
        <v>ATRIS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Barbora Kyšková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0" customFormat="1" ht="29.28" customHeight="1">
      <c r="A121" s="185"/>
      <c r="B121" s="186"/>
      <c r="C121" s="187" t="s">
        <v>161</v>
      </c>
      <c r="D121" s="188" t="s">
        <v>61</v>
      </c>
      <c r="E121" s="188" t="s">
        <v>57</v>
      </c>
      <c r="F121" s="188" t="s">
        <v>58</v>
      </c>
      <c r="G121" s="188" t="s">
        <v>162</v>
      </c>
      <c r="H121" s="188" t="s">
        <v>163</v>
      </c>
      <c r="I121" s="188" t="s">
        <v>164</v>
      </c>
      <c r="J121" s="188" t="s">
        <v>156</v>
      </c>
      <c r="K121" s="189" t="s">
        <v>165</v>
      </c>
      <c r="L121" s="190"/>
      <c r="M121" s="100" t="s">
        <v>1</v>
      </c>
      <c r="N121" s="101" t="s">
        <v>40</v>
      </c>
      <c r="O121" s="101" t="s">
        <v>166</v>
      </c>
      <c r="P121" s="101" t="s">
        <v>167</v>
      </c>
      <c r="Q121" s="101" t="s">
        <v>168</v>
      </c>
      <c r="R121" s="101" t="s">
        <v>169</v>
      </c>
      <c r="S121" s="101" t="s">
        <v>170</v>
      </c>
      <c r="T121" s="102" t="s">
        <v>171</v>
      </c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</row>
    <row r="122" s="2" customFormat="1" ht="22.8" customHeight="1">
      <c r="A122" s="38"/>
      <c r="B122" s="39"/>
      <c r="C122" s="107" t="s">
        <v>172</v>
      </c>
      <c r="D122" s="40"/>
      <c r="E122" s="40"/>
      <c r="F122" s="40"/>
      <c r="G122" s="40"/>
      <c r="H122" s="40"/>
      <c r="I122" s="40"/>
      <c r="J122" s="191">
        <f>BK122</f>
        <v>0</v>
      </c>
      <c r="K122" s="40"/>
      <c r="L122" s="44"/>
      <c r="M122" s="103"/>
      <c r="N122" s="192"/>
      <c r="O122" s="104"/>
      <c r="P122" s="193">
        <f>P123+P135+P140+P147+P157+P159</f>
        <v>0</v>
      </c>
      <c r="Q122" s="104"/>
      <c r="R122" s="193">
        <f>R123+R135+R140+R147+R157+R159</f>
        <v>0</v>
      </c>
      <c r="S122" s="104"/>
      <c r="T122" s="194">
        <f>T123+T135+T140+T147+T157+T159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158</v>
      </c>
      <c r="BK122" s="195">
        <f>BK123+BK135+BK140+BK147+BK157+BK159</f>
        <v>0</v>
      </c>
    </row>
    <row r="123" s="11" customFormat="1" ht="25.92" customHeight="1">
      <c r="A123" s="11"/>
      <c r="B123" s="196"/>
      <c r="C123" s="197"/>
      <c r="D123" s="198" t="s">
        <v>75</v>
      </c>
      <c r="E123" s="199" t="s">
        <v>173</v>
      </c>
      <c r="F123" s="199" t="s">
        <v>709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f>SUM(P124:P134)</f>
        <v>0</v>
      </c>
      <c r="Q123" s="204"/>
      <c r="R123" s="205">
        <f>SUM(R124:R134)</f>
        <v>0</v>
      </c>
      <c r="S123" s="204"/>
      <c r="T123" s="206">
        <f>SUM(T124:T134)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7" t="s">
        <v>84</v>
      </c>
      <c r="AT123" s="208" t="s">
        <v>75</v>
      </c>
      <c r="AU123" s="208" t="s">
        <v>76</v>
      </c>
      <c r="AY123" s="207" t="s">
        <v>175</v>
      </c>
      <c r="BK123" s="209">
        <f>SUM(BK124:BK134)</f>
        <v>0</v>
      </c>
    </row>
    <row r="124" s="2" customFormat="1" ht="16.5" customHeight="1">
      <c r="A124" s="38"/>
      <c r="B124" s="39"/>
      <c r="C124" s="210" t="s">
        <v>84</v>
      </c>
      <c r="D124" s="210" t="s">
        <v>176</v>
      </c>
      <c r="E124" s="211" t="s">
        <v>533</v>
      </c>
      <c r="F124" s="212" t="s">
        <v>534</v>
      </c>
      <c r="G124" s="213" t="s">
        <v>350</v>
      </c>
      <c r="H124" s="214">
        <v>15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41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180</v>
      </c>
      <c r="AT124" s="221" t="s">
        <v>176</v>
      </c>
      <c r="AU124" s="221" t="s">
        <v>84</v>
      </c>
      <c r="AY124" s="17" t="s">
        <v>175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84</v>
      </c>
      <c r="BK124" s="222">
        <f>ROUND(I124*H124,2)</f>
        <v>0</v>
      </c>
      <c r="BL124" s="17" t="s">
        <v>180</v>
      </c>
      <c r="BM124" s="221" t="s">
        <v>86</v>
      </c>
    </row>
    <row r="125" s="2" customFormat="1" ht="21.75" customHeight="1">
      <c r="A125" s="38"/>
      <c r="B125" s="39"/>
      <c r="C125" s="210" t="s">
        <v>86</v>
      </c>
      <c r="D125" s="210" t="s">
        <v>176</v>
      </c>
      <c r="E125" s="211" t="s">
        <v>535</v>
      </c>
      <c r="F125" s="212" t="s">
        <v>536</v>
      </c>
      <c r="G125" s="213" t="s">
        <v>179</v>
      </c>
      <c r="H125" s="214">
        <v>15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180</v>
      </c>
      <c r="AT125" s="221" t="s">
        <v>176</v>
      </c>
      <c r="AU125" s="221" t="s">
        <v>84</v>
      </c>
      <c r="AY125" s="17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180</v>
      </c>
      <c r="BM125" s="221" t="s">
        <v>180</v>
      </c>
    </row>
    <row r="126" s="2" customFormat="1" ht="16.5" customHeight="1">
      <c r="A126" s="38"/>
      <c r="B126" s="39"/>
      <c r="C126" s="210" t="s">
        <v>183</v>
      </c>
      <c r="D126" s="210" t="s">
        <v>176</v>
      </c>
      <c r="E126" s="211" t="s">
        <v>543</v>
      </c>
      <c r="F126" s="212" t="s">
        <v>544</v>
      </c>
      <c r="G126" s="213" t="s">
        <v>179</v>
      </c>
      <c r="H126" s="214">
        <v>3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41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180</v>
      </c>
      <c r="AT126" s="221" t="s">
        <v>176</v>
      </c>
      <c r="AU126" s="221" t="s">
        <v>84</v>
      </c>
      <c r="AY126" s="17" t="s">
        <v>175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84</v>
      </c>
      <c r="BK126" s="222">
        <f>ROUND(I126*H126,2)</f>
        <v>0</v>
      </c>
      <c r="BL126" s="17" t="s">
        <v>180</v>
      </c>
      <c r="BM126" s="221" t="s">
        <v>186</v>
      </c>
    </row>
    <row r="127" s="2" customFormat="1" ht="16.5" customHeight="1">
      <c r="A127" s="38"/>
      <c r="B127" s="39"/>
      <c r="C127" s="210" t="s">
        <v>180</v>
      </c>
      <c r="D127" s="210" t="s">
        <v>176</v>
      </c>
      <c r="E127" s="211" t="s">
        <v>545</v>
      </c>
      <c r="F127" s="212" t="s">
        <v>546</v>
      </c>
      <c r="G127" s="213" t="s">
        <v>179</v>
      </c>
      <c r="H127" s="214">
        <v>12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84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189</v>
      </c>
    </row>
    <row r="128" s="2" customFormat="1" ht="16.5" customHeight="1">
      <c r="A128" s="38"/>
      <c r="B128" s="39"/>
      <c r="C128" s="210" t="s">
        <v>190</v>
      </c>
      <c r="D128" s="210" t="s">
        <v>176</v>
      </c>
      <c r="E128" s="211" t="s">
        <v>551</v>
      </c>
      <c r="F128" s="212" t="s">
        <v>552</v>
      </c>
      <c r="G128" s="213" t="s">
        <v>179</v>
      </c>
      <c r="H128" s="214">
        <v>3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41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180</v>
      </c>
      <c r="AT128" s="221" t="s">
        <v>176</v>
      </c>
      <c r="AU128" s="221" t="s">
        <v>84</v>
      </c>
      <c r="AY128" s="17" t="s">
        <v>175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84</v>
      </c>
      <c r="BK128" s="222">
        <f>ROUND(I128*H128,2)</f>
        <v>0</v>
      </c>
      <c r="BL128" s="17" t="s">
        <v>180</v>
      </c>
      <c r="BM128" s="221" t="s">
        <v>193</v>
      </c>
    </row>
    <row r="129" s="2" customFormat="1" ht="16.5" customHeight="1">
      <c r="A129" s="38"/>
      <c r="B129" s="39"/>
      <c r="C129" s="210" t="s">
        <v>186</v>
      </c>
      <c r="D129" s="210" t="s">
        <v>176</v>
      </c>
      <c r="E129" s="211" t="s">
        <v>557</v>
      </c>
      <c r="F129" s="212" t="s">
        <v>558</v>
      </c>
      <c r="G129" s="213" t="s">
        <v>179</v>
      </c>
      <c r="H129" s="214">
        <v>1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84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196</v>
      </c>
    </row>
    <row r="130" s="2" customFormat="1" ht="16.5" customHeight="1">
      <c r="A130" s="38"/>
      <c r="B130" s="39"/>
      <c r="C130" s="210" t="s">
        <v>197</v>
      </c>
      <c r="D130" s="210" t="s">
        <v>176</v>
      </c>
      <c r="E130" s="211" t="s">
        <v>563</v>
      </c>
      <c r="F130" s="212" t="s">
        <v>564</v>
      </c>
      <c r="G130" s="213" t="s">
        <v>350</v>
      </c>
      <c r="H130" s="214">
        <v>30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41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180</v>
      </c>
      <c r="AT130" s="221" t="s">
        <v>176</v>
      </c>
      <c r="AU130" s="221" t="s">
        <v>84</v>
      </c>
      <c r="AY130" s="17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180</v>
      </c>
      <c r="BM130" s="221" t="s">
        <v>200</v>
      </c>
    </row>
    <row r="131" s="2" customFormat="1" ht="21.75" customHeight="1">
      <c r="A131" s="38"/>
      <c r="B131" s="39"/>
      <c r="C131" s="210" t="s">
        <v>189</v>
      </c>
      <c r="D131" s="210" t="s">
        <v>176</v>
      </c>
      <c r="E131" s="211" t="s">
        <v>565</v>
      </c>
      <c r="F131" s="212" t="s">
        <v>566</v>
      </c>
      <c r="G131" s="213" t="s">
        <v>350</v>
      </c>
      <c r="H131" s="214">
        <v>450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180</v>
      </c>
      <c r="AT131" s="221" t="s">
        <v>176</v>
      </c>
      <c r="AU131" s="221" t="s">
        <v>84</v>
      </c>
      <c r="AY131" s="17" t="s">
        <v>175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180</v>
      </c>
      <c r="BM131" s="221" t="s">
        <v>203</v>
      </c>
    </row>
    <row r="132" s="2" customFormat="1" ht="16.5" customHeight="1">
      <c r="A132" s="38"/>
      <c r="B132" s="39"/>
      <c r="C132" s="210" t="s">
        <v>204</v>
      </c>
      <c r="D132" s="210" t="s">
        <v>176</v>
      </c>
      <c r="E132" s="211" t="s">
        <v>567</v>
      </c>
      <c r="F132" s="212" t="s">
        <v>568</v>
      </c>
      <c r="G132" s="213" t="s">
        <v>350</v>
      </c>
      <c r="H132" s="214">
        <v>100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41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180</v>
      </c>
      <c r="AT132" s="221" t="s">
        <v>176</v>
      </c>
      <c r="AU132" s="221" t="s">
        <v>84</v>
      </c>
      <c r="AY132" s="17" t="s">
        <v>175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84</v>
      </c>
      <c r="BK132" s="222">
        <f>ROUND(I132*H132,2)</f>
        <v>0</v>
      </c>
      <c r="BL132" s="17" t="s">
        <v>180</v>
      </c>
      <c r="BM132" s="221" t="s">
        <v>208</v>
      </c>
    </row>
    <row r="133" s="2" customFormat="1" ht="16.5" customHeight="1">
      <c r="A133" s="38"/>
      <c r="B133" s="39"/>
      <c r="C133" s="210" t="s">
        <v>193</v>
      </c>
      <c r="D133" s="210" t="s">
        <v>176</v>
      </c>
      <c r="E133" s="211" t="s">
        <v>571</v>
      </c>
      <c r="F133" s="212" t="s">
        <v>572</v>
      </c>
      <c r="G133" s="213" t="s">
        <v>350</v>
      </c>
      <c r="H133" s="214">
        <v>40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180</v>
      </c>
      <c r="AT133" s="221" t="s">
        <v>176</v>
      </c>
      <c r="AU133" s="221" t="s">
        <v>84</v>
      </c>
      <c r="AY133" s="17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180</v>
      </c>
      <c r="BM133" s="221" t="s">
        <v>211</v>
      </c>
    </row>
    <row r="134" s="2" customFormat="1" ht="16.5" customHeight="1">
      <c r="A134" s="38"/>
      <c r="B134" s="39"/>
      <c r="C134" s="210" t="s">
        <v>212</v>
      </c>
      <c r="D134" s="210" t="s">
        <v>176</v>
      </c>
      <c r="E134" s="211" t="s">
        <v>577</v>
      </c>
      <c r="F134" s="212" t="s">
        <v>578</v>
      </c>
      <c r="G134" s="213" t="s">
        <v>179</v>
      </c>
      <c r="H134" s="214">
        <v>60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180</v>
      </c>
      <c r="AT134" s="221" t="s">
        <v>176</v>
      </c>
      <c r="AU134" s="221" t="s">
        <v>84</v>
      </c>
      <c r="AY134" s="17" t="s">
        <v>175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180</v>
      </c>
      <c r="BM134" s="221" t="s">
        <v>215</v>
      </c>
    </row>
    <row r="135" s="11" customFormat="1" ht="25.92" customHeight="1">
      <c r="A135" s="11"/>
      <c r="B135" s="196"/>
      <c r="C135" s="197"/>
      <c r="D135" s="198" t="s">
        <v>75</v>
      </c>
      <c r="E135" s="199" t="s">
        <v>345</v>
      </c>
      <c r="F135" s="199" t="s">
        <v>579</v>
      </c>
      <c r="G135" s="197"/>
      <c r="H135" s="197"/>
      <c r="I135" s="200"/>
      <c r="J135" s="201">
        <f>BK135</f>
        <v>0</v>
      </c>
      <c r="K135" s="197"/>
      <c r="L135" s="202"/>
      <c r="M135" s="203"/>
      <c r="N135" s="204"/>
      <c r="O135" s="204"/>
      <c r="P135" s="205">
        <f>SUM(P136:P139)</f>
        <v>0</v>
      </c>
      <c r="Q135" s="204"/>
      <c r="R135" s="205">
        <f>SUM(R136:R139)</f>
        <v>0</v>
      </c>
      <c r="S135" s="204"/>
      <c r="T135" s="206">
        <f>SUM(T136:T139)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7" t="s">
        <v>84</v>
      </c>
      <c r="AT135" s="208" t="s">
        <v>75</v>
      </c>
      <c r="AU135" s="208" t="s">
        <v>76</v>
      </c>
      <c r="AY135" s="207" t="s">
        <v>175</v>
      </c>
      <c r="BK135" s="209">
        <f>SUM(BK136:BK139)</f>
        <v>0</v>
      </c>
    </row>
    <row r="136" s="2" customFormat="1" ht="21.75" customHeight="1">
      <c r="A136" s="38"/>
      <c r="B136" s="39"/>
      <c r="C136" s="210" t="s">
        <v>196</v>
      </c>
      <c r="D136" s="210" t="s">
        <v>176</v>
      </c>
      <c r="E136" s="211" t="s">
        <v>580</v>
      </c>
      <c r="F136" s="212" t="s">
        <v>581</v>
      </c>
      <c r="G136" s="213" t="s">
        <v>179</v>
      </c>
      <c r="H136" s="214">
        <v>13</v>
      </c>
      <c r="I136" s="215"/>
      <c r="J136" s="216">
        <f>ROUND(I136*H136,2)</f>
        <v>0</v>
      </c>
      <c r="K136" s="212" t="s">
        <v>1</v>
      </c>
      <c r="L136" s="44"/>
      <c r="M136" s="217" t="s">
        <v>1</v>
      </c>
      <c r="N136" s="218" t="s">
        <v>41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180</v>
      </c>
      <c r="AT136" s="221" t="s">
        <v>176</v>
      </c>
      <c r="AU136" s="221" t="s">
        <v>84</v>
      </c>
      <c r="AY136" s="17" t="s">
        <v>175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84</v>
      </c>
      <c r="BK136" s="222">
        <f>ROUND(I136*H136,2)</f>
        <v>0</v>
      </c>
      <c r="BL136" s="17" t="s">
        <v>180</v>
      </c>
      <c r="BM136" s="221" t="s">
        <v>219</v>
      </c>
    </row>
    <row r="137" s="2" customFormat="1">
      <c r="A137" s="38"/>
      <c r="B137" s="39"/>
      <c r="C137" s="40"/>
      <c r="D137" s="228" t="s">
        <v>297</v>
      </c>
      <c r="E137" s="40"/>
      <c r="F137" s="229" t="s">
        <v>710</v>
      </c>
      <c r="G137" s="40"/>
      <c r="H137" s="40"/>
      <c r="I137" s="230"/>
      <c r="J137" s="40"/>
      <c r="K137" s="40"/>
      <c r="L137" s="44"/>
      <c r="M137" s="231"/>
      <c r="N137" s="232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297</v>
      </c>
      <c r="AU137" s="17" t="s">
        <v>84</v>
      </c>
    </row>
    <row r="138" s="2" customFormat="1" ht="16.5" customHeight="1">
      <c r="A138" s="38"/>
      <c r="B138" s="39"/>
      <c r="C138" s="210" t="s">
        <v>240</v>
      </c>
      <c r="D138" s="210" t="s">
        <v>176</v>
      </c>
      <c r="E138" s="211" t="s">
        <v>583</v>
      </c>
      <c r="F138" s="212" t="s">
        <v>584</v>
      </c>
      <c r="G138" s="213" t="s">
        <v>350</v>
      </c>
      <c r="H138" s="214">
        <v>80</v>
      </c>
      <c r="I138" s="215"/>
      <c r="J138" s="216">
        <f>ROUND(I138*H138,2)</f>
        <v>0</v>
      </c>
      <c r="K138" s="212" t="s">
        <v>1</v>
      </c>
      <c r="L138" s="44"/>
      <c r="M138" s="217" t="s">
        <v>1</v>
      </c>
      <c r="N138" s="218" t="s">
        <v>41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180</v>
      </c>
      <c r="AT138" s="221" t="s">
        <v>176</v>
      </c>
      <c r="AU138" s="221" t="s">
        <v>84</v>
      </c>
      <c r="AY138" s="17" t="s">
        <v>175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84</v>
      </c>
      <c r="BK138" s="222">
        <f>ROUND(I138*H138,2)</f>
        <v>0</v>
      </c>
      <c r="BL138" s="17" t="s">
        <v>180</v>
      </c>
      <c r="BM138" s="221" t="s">
        <v>241</v>
      </c>
    </row>
    <row r="139" s="2" customFormat="1">
      <c r="A139" s="38"/>
      <c r="B139" s="39"/>
      <c r="C139" s="40"/>
      <c r="D139" s="228" t="s">
        <v>297</v>
      </c>
      <c r="E139" s="40"/>
      <c r="F139" s="229" t="s">
        <v>710</v>
      </c>
      <c r="G139" s="40"/>
      <c r="H139" s="40"/>
      <c r="I139" s="230"/>
      <c r="J139" s="40"/>
      <c r="K139" s="40"/>
      <c r="L139" s="44"/>
      <c r="M139" s="231"/>
      <c r="N139" s="232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297</v>
      </c>
      <c r="AU139" s="17" t="s">
        <v>84</v>
      </c>
    </row>
    <row r="140" s="11" customFormat="1" ht="25.92" customHeight="1">
      <c r="A140" s="11"/>
      <c r="B140" s="196"/>
      <c r="C140" s="197"/>
      <c r="D140" s="198" t="s">
        <v>75</v>
      </c>
      <c r="E140" s="199" t="s">
        <v>381</v>
      </c>
      <c r="F140" s="199" t="s">
        <v>711</v>
      </c>
      <c r="G140" s="197"/>
      <c r="H140" s="197"/>
      <c r="I140" s="200"/>
      <c r="J140" s="201">
        <f>BK140</f>
        <v>0</v>
      </c>
      <c r="K140" s="197"/>
      <c r="L140" s="202"/>
      <c r="M140" s="203"/>
      <c r="N140" s="204"/>
      <c r="O140" s="204"/>
      <c r="P140" s="205">
        <f>SUM(P141:P146)</f>
        <v>0</v>
      </c>
      <c r="Q140" s="204"/>
      <c r="R140" s="205">
        <f>SUM(R141:R146)</f>
        <v>0</v>
      </c>
      <c r="S140" s="204"/>
      <c r="T140" s="206">
        <f>SUM(T141:T146)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07" t="s">
        <v>84</v>
      </c>
      <c r="AT140" s="208" t="s">
        <v>75</v>
      </c>
      <c r="AU140" s="208" t="s">
        <v>76</v>
      </c>
      <c r="AY140" s="207" t="s">
        <v>175</v>
      </c>
      <c r="BK140" s="209">
        <f>SUM(BK141:BK146)</f>
        <v>0</v>
      </c>
    </row>
    <row r="141" s="2" customFormat="1" ht="16.5" customHeight="1">
      <c r="A141" s="38"/>
      <c r="B141" s="39"/>
      <c r="C141" s="210" t="s">
        <v>200</v>
      </c>
      <c r="D141" s="210" t="s">
        <v>176</v>
      </c>
      <c r="E141" s="211" t="s">
        <v>587</v>
      </c>
      <c r="F141" s="212" t="s">
        <v>588</v>
      </c>
      <c r="G141" s="213" t="s">
        <v>179</v>
      </c>
      <c r="H141" s="214">
        <v>13</v>
      </c>
      <c r="I141" s="215"/>
      <c r="J141" s="216">
        <f>ROUND(I141*H141,2)</f>
        <v>0</v>
      </c>
      <c r="K141" s="212" t="s">
        <v>1</v>
      </c>
      <c r="L141" s="44"/>
      <c r="M141" s="217" t="s">
        <v>1</v>
      </c>
      <c r="N141" s="218" t="s">
        <v>41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180</v>
      </c>
      <c r="AT141" s="221" t="s">
        <v>176</v>
      </c>
      <c r="AU141" s="221" t="s">
        <v>84</v>
      </c>
      <c r="AY141" s="17" t="s">
        <v>175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84</v>
      </c>
      <c r="BK141" s="222">
        <f>ROUND(I141*H141,2)</f>
        <v>0</v>
      </c>
      <c r="BL141" s="17" t="s">
        <v>180</v>
      </c>
      <c r="BM141" s="221" t="s">
        <v>330</v>
      </c>
    </row>
    <row r="142" s="2" customFormat="1">
      <c r="A142" s="38"/>
      <c r="B142" s="39"/>
      <c r="C142" s="40"/>
      <c r="D142" s="228" t="s">
        <v>297</v>
      </c>
      <c r="E142" s="40"/>
      <c r="F142" s="229" t="s">
        <v>593</v>
      </c>
      <c r="G142" s="40"/>
      <c r="H142" s="40"/>
      <c r="I142" s="230"/>
      <c r="J142" s="40"/>
      <c r="K142" s="40"/>
      <c r="L142" s="44"/>
      <c r="M142" s="231"/>
      <c r="N142" s="232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297</v>
      </c>
      <c r="AU142" s="17" t="s">
        <v>84</v>
      </c>
    </row>
    <row r="143" s="2" customFormat="1" ht="16.5" customHeight="1">
      <c r="A143" s="38"/>
      <c r="B143" s="39"/>
      <c r="C143" s="210" t="s">
        <v>8</v>
      </c>
      <c r="D143" s="210" t="s">
        <v>176</v>
      </c>
      <c r="E143" s="211" t="s">
        <v>590</v>
      </c>
      <c r="F143" s="212" t="s">
        <v>591</v>
      </c>
      <c r="G143" s="213" t="s">
        <v>592</v>
      </c>
      <c r="H143" s="214">
        <v>24</v>
      </c>
      <c r="I143" s="215"/>
      <c r="J143" s="216">
        <f>ROUND(I143*H143,2)</f>
        <v>0</v>
      </c>
      <c r="K143" s="212" t="s">
        <v>1</v>
      </c>
      <c r="L143" s="44"/>
      <c r="M143" s="217" t="s">
        <v>1</v>
      </c>
      <c r="N143" s="218" t="s">
        <v>41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180</v>
      </c>
      <c r="AT143" s="221" t="s">
        <v>176</v>
      </c>
      <c r="AU143" s="221" t="s">
        <v>84</v>
      </c>
      <c r="AY143" s="17" t="s">
        <v>175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84</v>
      </c>
      <c r="BK143" s="222">
        <f>ROUND(I143*H143,2)</f>
        <v>0</v>
      </c>
      <c r="BL143" s="17" t="s">
        <v>180</v>
      </c>
      <c r="BM143" s="221" t="s">
        <v>333</v>
      </c>
    </row>
    <row r="144" s="2" customFormat="1">
      <c r="A144" s="38"/>
      <c r="B144" s="39"/>
      <c r="C144" s="40"/>
      <c r="D144" s="228" t="s">
        <v>297</v>
      </c>
      <c r="E144" s="40"/>
      <c r="F144" s="229" t="s">
        <v>593</v>
      </c>
      <c r="G144" s="40"/>
      <c r="H144" s="40"/>
      <c r="I144" s="230"/>
      <c r="J144" s="40"/>
      <c r="K144" s="40"/>
      <c r="L144" s="44"/>
      <c r="M144" s="231"/>
      <c r="N144" s="232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297</v>
      </c>
      <c r="AU144" s="17" t="s">
        <v>84</v>
      </c>
    </row>
    <row r="145" s="2" customFormat="1" ht="16.5" customHeight="1">
      <c r="A145" s="38"/>
      <c r="B145" s="39"/>
      <c r="C145" s="210" t="s">
        <v>203</v>
      </c>
      <c r="D145" s="210" t="s">
        <v>176</v>
      </c>
      <c r="E145" s="211" t="s">
        <v>594</v>
      </c>
      <c r="F145" s="212" t="s">
        <v>595</v>
      </c>
      <c r="G145" s="213" t="s">
        <v>592</v>
      </c>
      <c r="H145" s="214">
        <v>24</v>
      </c>
      <c r="I145" s="215"/>
      <c r="J145" s="216">
        <f>ROUND(I145*H145,2)</f>
        <v>0</v>
      </c>
      <c r="K145" s="212" t="s">
        <v>1</v>
      </c>
      <c r="L145" s="44"/>
      <c r="M145" s="217" t="s">
        <v>1</v>
      </c>
      <c r="N145" s="218" t="s">
        <v>41</v>
      </c>
      <c r="O145" s="9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180</v>
      </c>
      <c r="AT145" s="221" t="s">
        <v>176</v>
      </c>
      <c r="AU145" s="221" t="s">
        <v>84</v>
      </c>
      <c r="AY145" s="17" t="s">
        <v>175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84</v>
      </c>
      <c r="BK145" s="222">
        <f>ROUND(I145*H145,2)</f>
        <v>0</v>
      </c>
      <c r="BL145" s="17" t="s">
        <v>180</v>
      </c>
      <c r="BM145" s="221" t="s">
        <v>336</v>
      </c>
    </row>
    <row r="146" s="2" customFormat="1">
      <c r="A146" s="38"/>
      <c r="B146" s="39"/>
      <c r="C146" s="40"/>
      <c r="D146" s="228" t="s">
        <v>297</v>
      </c>
      <c r="E146" s="40"/>
      <c r="F146" s="229" t="s">
        <v>593</v>
      </c>
      <c r="G146" s="40"/>
      <c r="H146" s="40"/>
      <c r="I146" s="230"/>
      <c r="J146" s="40"/>
      <c r="K146" s="40"/>
      <c r="L146" s="44"/>
      <c r="M146" s="231"/>
      <c r="N146" s="232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297</v>
      </c>
      <c r="AU146" s="17" t="s">
        <v>84</v>
      </c>
    </row>
    <row r="147" s="11" customFormat="1" ht="25.92" customHeight="1">
      <c r="A147" s="11"/>
      <c r="B147" s="196"/>
      <c r="C147" s="197"/>
      <c r="D147" s="198" t="s">
        <v>75</v>
      </c>
      <c r="E147" s="199" t="s">
        <v>597</v>
      </c>
      <c r="F147" s="199" t="s">
        <v>598</v>
      </c>
      <c r="G147" s="197"/>
      <c r="H147" s="197"/>
      <c r="I147" s="200"/>
      <c r="J147" s="201">
        <f>BK147</f>
        <v>0</v>
      </c>
      <c r="K147" s="197"/>
      <c r="L147" s="202"/>
      <c r="M147" s="203"/>
      <c r="N147" s="204"/>
      <c r="O147" s="204"/>
      <c r="P147" s="205">
        <f>SUM(P148:P156)</f>
        <v>0</v>
      </c>
      <c r="Q147" s="204"/>
      <c r="R147" s="205">
        <f>SUM(R148:R156)</f>
        <v>0</v>
      </c>
      <c r="S147" s="204"/>
      <c r="T147" s="206">
        <f>SUM(T148:T156)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07" t="s">
        <v>84</v>
      </c>
      <c r="AT147" s="208" t="s">
        <v>75</v>
      </c>
      <c r="AU147" s="208" t="s">
        <v>76</v>
      </c>
      <c r="AY147" s="207" t="s">
        <v>175</v>
      </c>
      <c r="BK147" s="209">
        <f>SUM(BK148:BK156)</f>
        <v>0</v>
      </c>
    </row>
    <row r="148" s="2" customFormat="1" ht="16.5" customHeight="1">
      <c r="A148" s="38"/>
      <c r="B148" s="39"/>
      <c r="C148" s="210" t="s">
        <v>337</v>
      </c>
      <c r="D148" s="210" t="s">
        <v>176</v>
      </c>
      <c r="E148" s="211" t="s">
        <v>599</v>
      </c>
      <c r="F148" s="212" t="s">
        <v>600</v>
      </c>
      <c r="G148" s="213" t="s">
        <v>601</v>
      </c>
      <c r="H148" s="214">
        <v>30</v>
      </c>
      <c r="I148" s="215"/>
      <c r="J148" s="216">
        <f>ROUND(I148*H148,2)</f>
        <v>0</v>
      </c>
      <c r="K148" s="212" t="s">
        <v>1</v>
      </c>
      <c r="L148" s="44"/>
      <c r="M148" s="217" t="s">
        <v>1</v>
      </c>
      <c r="N148" s="218" t="s">
        <v>41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180</v>
      </c>
      <c r="AT148" s="221" t="s">
        <v>176</v>
      </c>
      <c r="AU148" s="221" t="s">
        <v>84</v>
      </c>
      <c r="AY148" s="17" t="s">
        <v>175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84</v>
      </c>
      <c r="BK148" s="222">
        <f>ROUND(I148*H148,2)</f>
        <v>0</v>
      </c>
      <c r="BL148" s="17" t="s">
        <v>180</v>
      </c>
      <c r="BM148" s="221" t="s">
        <v>340</v>
      </c>
    </row>
    <row r="149" s="2" customFormat="1" ht="16.5" customHeight="1">
      <c r="A149" s="38"/>
      <c r="B149" s="39"/>
      <c r="C149" s="210" t="s">
        <v>208</v>
      </c>
      <c r="D149" s="210" t="s">
        <v>176</v>
      </c>
      <c r="E149" s="211" t="s">
        <v>602</v>
      </c>
      <c r="F149" s="212" t="s">
        <v>603</v>
      </c>
      <c r="G149" s="213" t="s">
        <v>601</v>
      </c>
      <c r="H149" s="214">
        <v>100</v>
      </c>
      <c r="I149" s="215"/>
      <c r="J149" s="216">
        <f>ROUND(I149*H149,2)</f>
        <v>0</v>
      </c>
      <c r="K149" s="212" t="s">
        <v>1</v>
      </c>
      <c r="L149" s="44"/>
      <c r="M149" s="217" t="s">
        <v>1</v>
      </c>
      <c r="N149" s="218" t="s">
        <v>41</v>
      </c>
      <c r="O149" s="91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1" t="s">
        <v>180</v>
      </c>
      <c r="AT149" s="221" t="s">
        <v>176</v>
      </c>
      <c r="AU149" s="221" t="s">
        <v>84</v>
      </c>
      <c r="AY149" s="17" t="s">
        <v>175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84</v>
      </c>
      <c r="BK149" s="222">
        <f>ROUND(I149*H149,2)</f>
        <v>0</v>
      </c>
      <c r="BL149" s="17" t="s">
        <v>180</v>
      </c>
      <c r="BM149" s="221" t="s">
        <v>344</v>
      </c>
    </row>
    <row r="150" s="2" customFormat="1" ht="16.5" customHeight="1">
      <c r="A150" s="38"/>
      <c r="B150" s="39"/>
      <c r="C150" s="210" t="s">
        <v>347</v>
      </c>
      <c r="D150" s="210" t="s">
        <v>176</v>
      </c>
      <c r="E150" s="211" t="s">
        <v>602</v>
      </c>
      <c r="F150" s="212" t="s">
        <v>603</v>
      </c>
      <c r="G150" s="213" t="s">
        <v>601</v>
      </c>
      <c r="H150" s="214">
        <v>450</v>
      </c>
      <c r="I150" s="215"/>
      <c r="J150" s="216">
        <f>ROUND(I150*H150,2)</f>
        <v>0</v>
      </c>
      <c r="K150" s="212" t="s">
        <v>1</v>
      </c>
      <c r="L150" s="44"/>
      <c r="M150" s="217" t="s">
        <v>1</v>
      </c>
      <c r="N150" s="218" t="s">
        <v>41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180</v>
      </c>
      <c r="AT150" s="221" t="s">
        <v>176</v>
      </c>
      <c r="AU150" s="221" t="s">
        <v>84</v>
      </c>
      <c r="AY150" s="17" t="s">
        <v>175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84</v>
      </c>
      <c r="BK150" s="222">
        <f>ROUND(I150*H150,2)</f>
        <v>0</v>
      </c>
      <c r="BL150" s="17" t="s">
        <v>180</v>
      </c>
      <c r="BM150" s="221" t="s">
        <v>293</v>
      </c>
    </row>
    <row r="151" s="2" customFormat="1" ht="16.5" customHeight="1">
      <c r="A151" s="38"/>
      <c r="B151" s="39"/>
      <c r="C151" s="210" t="s">
        <v>211</v>
      </c>
      <c r="D151" s="210" t="s">
        <v>176</v>
      </c>
      <c r="E151" s="211" t="s">
        <v>604</v>
      </c>
      <c r="F151" s="212" t="s">
        <v>605</v>
      </c>
      <c r="G151" s="213" t="s">
        <v>601</v>
      </c>
      <c r="H151" s="214">
        <v>40</v>
      </c>
      <c r="I151" s="215"/>
      <c r="J151" s="216">
        <f>ROUND(I151*H151,2)</f>
        <v>0</v>
      </c>
      <c r="K151" s="212" t="s">
        <v>1</v>
      </c>
      <c r="L151" s="44"/>
      <c r="M151" s="217" t="s">
        <v>1</v>
      </c>
      <c r="N151" s="218" t="s">
        <v>41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180</v>
      </c>
      <c r="AT151" s="221" t="s">
        <v>176</v>
      </c>
      <c r="AU151" s="221" t="s">
        <v>84</v>
      </c>
      <c r="AY151" s="17" t="s">
        <v>175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84</v>
      </c>
      <c r="BK151" s="222">
        <f>ROUND(I151*H151,2)</f>
        <v>0</v>
      </c>
      <c r="BL151" s="17" t="s">
        <v>180</v>
      </c>
      <c r="BM151" s="221" t="s">
        <v>353</v>
      </c>
    </row>
    <row r="152" s="2" customFormat="1" ht="16.5" customHeight="1">
      <c r="A152" s="38"/>
      <c r="B152" s="39"/>
      <c r="C152" s="210" t="s">
        <v>7</v>
      </c>
      <c r="D152" s="210" t="s">
        <v>176</v>
      </c>
      <c r="E152" s="211" t="s">
        <v>615</v>
      </c>
      <c r="F152" s="212" t="s">
        <v>616</v>
      </c>
      <c r="G152" s="213" t="s">
        <v>614</v>
      </c>
      <c r="H152" s="214">
        <v>3</v>
      </c>
      <c r="I152" s="215"/>
      <c r="J152" s="216">
        <f>ROUND(I152*H152,2)</f>
        <v>0</v>
      </c>
      <c r="K152" s="212" t="s">
        <v>1</v>
      </c>
      <c r="L152" s="44"/>
      <c r="M152" s="217" t="s">
        <v>1</v>
      </c>
      <c r="N152" s="218" t="s">
        <v>41</v>
      </c>
      <c r="O152" s="91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180</v>
      </c>
      <c r="AT152" s="221" t="s">
        <v>176</v>
      </c>
      <c r="AU152" s="221" t="s">
        <v>84</v>
      </c>
      <c r="AY152" s="17" t="s">
        <v>175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84</v>
      </c>
      <c r="BK152" s="222">
        <f>ROUND(I152*H152,2)</f>
        <v>0</v>
      </c>
      <c r="BL152" s="17" t="s">
        <v>180</v>
      </c>
      <c r="BM152" s="221" t="s">
        <v>356</v>
      </c>
    </row>
    <row r="153" s="2" customFormat="1" ht="16.5" customHeight="1">
      <c r="A153" s="38"/>
      <c r="B153" s="39"/>
      <c r="C153" s="210" t="s">
        <v>215</v>
      </c>
      <c r="D153" s="210" t="s">
        <v>176</v>
      </c>
      <c r="E153" s="211" t="s">
        <v>617</v>
      </c>
      <c r="F153" s="212" t="s">
        <v>618</v>
      </c>
      <c r="G153" s="213" t="s">
        <v>614</v>
      </c>
      <c r="H153" s="214">
        <v>15</v>
      </c>
      <c r="I153" s="215"/>
      <c r="J153" s="216">
        <f>ROUND(I153*H153,2)</f>
        <v>0</v>
      </c>
      <c r="K153" s="212" t="s">
        <v>1</v>
      </c>
      <c r="L153" s="44"/>
      <c r="M153" s="217" t="s">
        <v>1</v>
      </c>
      <c r="N153" s="218" t="s">
        <v>41</v>
      </c>
      <c r="O153" s="9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180</v>
      </c>
      <c r="AT153" s="221" t="s">
        <v>176</v>
      </c>
      <c r="AU153" s="221" t="s">
        <v>84</v>
      </c>
      <c r="AY153" s="17" t="s">
        <v>175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84</v>
      </c>
      <c r="BK153" s="222">
        <f>ROUND(I153*H153,2)</f>
        <v>0</v>
      </c>
      <c r="BL153" s="17" t="s">
        <v>180</v>
      </c>
      <c r="BM153" s="221" t="s">
        <v>359</v>
      </c>
    </row>
    <row r="154" s="2" customFormat="1" ht="16.5" customHeight="1">
      <c r="A154" s="38"/>
      <c r="B154" s="39"/>
      <c r="C154" s="210" t="s">
        <v>360</v>
      </c>
      <c r="D154" s="210" t="s">
        <v>176</v>
      </c>
      <c r="E154" s="211" t="s">
        <v>620</v>
      </c>
      <c r="F154" s="212" t="s">
        <v>621</v>
      </c>
      <c r="G154" s="213" t="s">
        <v>622</v>
      </c>
      <c r="H154" s="214">
        <v>60</v>
      </c>
      <c r="I154" s="215"/>
      <c r="J154" s="216">
        <f>ROUND(I154*H154,2)</f>
        <v>0</v>
      </c>
      <c r="K154" s="212" t="s">
        <v>1</v>
      </c>
      <c r="L154" s="44"/>
      <c r="M154" s="217" t="s">
        <v>1</v>
      </c>
      <c r="N154" s="218" t="s">
        <v>41</v>
      </c>
      <c r="O154" s="91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180</v>
      </c>
      <c r="AT154" s="221" t="s">
        <v>176</v>
      </c>
      <c r="AU154" s="221" t="s">
        <v>84</v>
      </c>
      <c r="AY154" s="17" t="s">
        <v>175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84</v>
      </c>
      <c r="BK154" s="222">
        <f>ROUND(I154*H154,2)</f>
        <v>0</v>
      </c>
      <c r="BL154" s="17" t="s">
        <v>180</v>
      </c>
      <c r="BM154" s="221" t="s">
        <v>363</v>
      </c>
    </row>
    <row r="155" s="2" customFormat="1" ht="16.5" customHeight="1">
      <c r="A155" s="38"/>
      <c r="B155" s="39"/>
      <c r="C155" s="210" t="s">
        <v>219</v>
      </c>
      <c r="D155" s="210" t="s">
        <v>176</v>
      </c>
      <c r="E155" s="211" t="s">
        <v>624</v>
      </c>
      <c r="F155" s="212" t="s">
        <v>625</v>
      </c>
      <c r="G155" s="213" t="s">
        <v>601</v>
      </c>
      <c r="H155" s="214">
        <v>15</v>
      </c>
      <c r="I155" s="215"/>
      <c r="J155" s="216">
        <f>ROUND(I155*H155,2)</f>
        <v>0</v>
      </c>
      <c r="K155" s="212" t="s">
        <v>1</v>
      </c>
      <c r="L155" s="44"/>
      <c r="M155" s="217" t="s">
        <v>1</v>
      </c>
      <c r="N155" s="218" t="s">
        <v>41</v>
      </c>
      <c r="O155" s="91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1" t="s">
        <v>180</v>
      </c>
      <c r="AT155" s="221" t="s">
        <v>176</v>
      </c>
      <c r="AU155" s="221" t="s">
        <v>84</v>
      </c>
      <c r="AY155" s="17" t="s">
        <v>175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84</v>
      </c>
      <c r="BK155" s="222">
        <f>ROUND(I155*H155,2)</f>
        <v>0</v>
      </c>
      <c r="BL155" s="17" t="s">
        <v>180</v>
      </c>
      <c r="BM155" s="221" t="s">
        <v>366</v>
      </c>
    </row>
    <row r="156" s="2" customFormat="1" ht="16.5" customHeight="1">
      <c r="A156" s="38"/>
      <c r="B156" s="39"/>
      <c r="C156" s="210" t="s">
        <v>367</v>
      </c>
      <c r="D156" s="210" t="s">
        <v>176</v>
      </c>
      <c r="E156" s="211" t="s">
        <v>649</v>
      </c>
      <c r="F156" s="212" t="s">
        <v>650</v>
      </c>
      <c r="G156" s="213" t="s">
        <v>622</v>
      </c>
      <c r="H156" s="214">
        <v>60</v>
      </c>
      <c r="I156" s="215"/>
      <c r="J156" s="216">
        <f>ROUND(I156*H156,2)</f>
        <v>0</v>
      </c>
      <c r="K156" s="212" t="s">
        <v>1</v>
      </c>
      <c r="L156" s="44"/>
      <c r="M156" s="217" t="s">
        <v>1</v>
      </c>
      <c r="N156" s="218" t="s">
        <v>41</v>
      </c>
      <c r="O156" s="91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180</v>
      </c>
      <c r="AT156" s="221" t="s">
        <v>176</v>
      </c>
      <c r="AU156" s="221" t="s">
        <v>84</v>
      </c>
      <c r="AY156" s="17" t="s">
        <v>175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84</v>
      </c>
      <c r="BK156" s="222">
        <f>ROUND(I156*H156,2)</f>
        <v>0</v>
      </c>
      <c r="BL156" s="17" t="s">
        <v>180</v>
      </c>
      <c r="BM156" s="221" t="s">
        <v>370</v>
      </c>
    </row>
    <row r="157" s="11" customFormat="1" ht="25.92" customHeight="1">
      <c r="A157" s="11"/>
      <c r="B157" s="196"/>
      <c r="C157" s="197"/>
      <c r="D157" s="198" t="s">
        <v>75</v>
      </c>
      <c r="E157" s="199" t="s">
        <v>652</v>
      </c>
      <c r="F157" s="199" t="s">
        <v>712</v>
      </c>
      <c r="G157" s="197"/>
      <c r="H157" s="197"/>
      <c r="I157" s="200"/>
      <c r="J157" s="201">
        <f>BK157</f>
        <v>0</v>
      </c>
      <c r="K157" s="197"/>
      <c r="L157" s="202"/>
      <c r="M157" s="203"/>
      <c r="N157" s="204"/>
      <c r="O157" s="204"/>
      <c r="P157" s="205">
        <f>P158</f>
        <v>0</v>
      </c>
      <c r="Q157" s="204"/>
      <c r="R157" s="205">
        <f>R158</f>
        <v>0</v>
      </c>
      <c r="S157" s="204"/>
      <c r="T157" s="206">
        <f>T158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207" t="s">
        <v>84</v>
      </c>
      <c r="AT157" s="208" t="s">
        <v>75</v>
      </c>
      <c r="AU157" s="208" t="s">
        <v>76</v>
      </c>
      <c r="AY157" s="207" t="s">
        <v>175</v>
      </c>
      <c r="BK157" s="209">
        <f>BK158</f>
        <v>0</v>
      </c>
    </row>
    <row r="158" s="2" customFormat="1" ht="16.5" customHeight="1">
      <c r="A158" s="38"/>
      <c r="B158" s="39"/>
      <c r="C158" s="210" t="s">
        <v>241</v>
      </c>
      <c r="D158" s="210" t="s">
        <v>176</v>
      </c>
      <c r="E158" s="211" t="s">
        <v>668</v>
      </c>
      <c r="F158" s="212" t="s">
        <v>669</v>
      </c>
      <c r="G158" s="213" t="s">
        <v>622</v>
      </c>
      <c r="H158" s="214">
        <v>1</v>
      </c>
      <c r="I158" s="215"/>
      <c r="J158" s="216">
        <f>ROUND(I158*H158,2)</f>
        <v>0</v>
      </c>
      <c r="K158" s="212" t="s">
        <v>1</v>
      </c>
      <c r="L158" s="44"/>
      <c r="M158" s="217" t="s">
        <v>1</v>
      </c>
      <c r="N158" s="218" t="s">
        <v>41</v>
      </c>
      <c r="O158" s="91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180</v>
      </c>
      <c r="AT158" s="221" t="s">
        <v>176</v>
      </c>
      <c r="AU158" s="221" t="s">
        <v>84</v>
      </c>
      <c r="AY158" s="17" t="s">
        <v>175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84</v>
      </c>
      <c r="BK158" s="222">
        <f>ROUND(I158*H158,2)</f>
        <v>0</v>
      </c>
      <c r="BL158" s="17" t="s">
        <v>180</v>
      </c>
      <c r="BM158" s="221" t="s">
        <v>373</v>
      </c>
    </row>
    <row r="159" s="11" customFormat="1" ht="25.92" customHeight="1">
      <c r="A159" s="11"/>
      <c r="B159" s="196"/>
      <c r="C159" s="197"/>
      <c r="D159" s="198" t="s">
        <v>75</v>
      </c>
      <c r="E159" s="199" t="s">
        <v>675</v>
      </c>
      <c r="F159" s="199" t="s">
        <v>676</v>
      </c>
      <c r="G159" s="197"/>
      <c r="H159" s="197"/>
      <c r="I159" s="200"/>
      <c r="J159" s="201">
        <f>BK159</f>
        <v>0</v>
      </c>
      <c r="K159" s="197"/>
      <c r="L159" s="202"/>
      <c r="M159" s="203"/>
      <c r="N159" s="204"/>
      <c r="O159" s="204"/>
      <c r="P159" s="205">
        <f>SUM(P160:P166)</f>
        <v>0</v>
      </c>
      <c r="Q159" s="204"/>
      <c r="R159" s="205">
        <f>SUM(R160:R166)</f>
        <v>0</v>
      </c>
      <c r="S159" s="204"/>
      <c r="T159" s="206">
        <f>SUM(T160:T166)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07" t="s">
        <v>84</v>
      </c>
      <c r="AT159" s="208" t="s">
        <v>75</v>
      </c>
      <c r="AU159" s="208" t="s">
        <v>76</v>
      </c>
      <c r="AY159" s="207" t="s">
        <v>175</v>
      </c>
      <c r="BK159" s="209">
        <f>SUM(BK160:BK166)</f>
        <v>0</v>
      </c>
    </row>
    <row r="160" s="2" customFormat="1" ht="16.5" customHeight="1">
      <c r="A160" s="38"/>
      <c r="B160" s="39"/>
      <c r="C160" s="210" t="s">
        <v>374</v>
      </c>
      <c r="D160" s="210" t="s">
        <v>176</v>
      </c>
      <c r="E160" s="211" t="s">
        <v>667</v>
      </c>
      <c r="F160" s="212" t="s">
        <v>677</v>
      </c>
      <c r="G160" s="213" t="s">
        <v>678</v>
      </c>
      <c r="H160" s="214">
        <v>1</v>
      </c>
      <c r="I160" s="215"/>
      <c r="J160" s="216">
        <f>ROUND(I160*H160,2)</f>
        <v>0</v>
      </c>
      <c r="K160" s="212" t="s">
        <v>1</v>
      </c>
      <c r="L160" s="44"/>
      <c r="M160" s="217" t="s">
        <v>1</v>
      </c>
      <c r="N160" s="218" t="s">
        <v>41</v>
      </c>
      <c r="O160" s="91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180</v>
      </c>
      <c r="AT160" s="221" t="s">
        <v>176</v>
      </c>
      <c r="AU160" s="221" t="s">
        <v>84</v>
      </c>
      <c r="AY160" s="17" t="s">
        <v>175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84</v>
      </c>
      <c r="BK160" s="222">
        <f>ROUND(I160*H160,2)</f>
        <v>0</v>
      </c>
      <c r="BL160" s="17" t="s">
        <v>180</v>
      </c>
      <c r="BM160" s="221" t="s">
        <v>713</v>
      </c>
    </row>
    <row r="161" s="2" customFormat="1" ht="16.5" customHeight="1">
      <c r="A161" s="38"/>
      <c r="B161" s="39"/>
      <c r="C161" s="210" t="s">
        <v>330</v>
      </c>
      <c r="D161" s="210" t="s">
        <v>176</v>
      </c>
      <c r="E161" s="211" t="s">
        <v>681</v>
      </c>
      <c r="F161" s="212" t="s">
        <v>682</v>
      </c>
      <c r="G161" s="213" t="s">
        <v>678</v>
      </c>
      <c r="H161" s="214">
        <v>1</v>
      </c>
      <c r="I161" s="215"/>
      <c r="J161" s="216">
        <f>ROUND(I161*H161,2)</f>
        <v>0</v>
      </c>
      <c r="K161" s="212" t="s">
        <v>1</v>
      </c>
      <c r="L161" s="44"/>
      <c r="M161" s="217" t="s">
        <v>1</v>
      </c>
      <c r="N161" s="218" t="s">
        <v>41</v>
      </c>
      <c r="O161" s="91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1" t="s">
        <v>180</v>
      </c>
      <c r="AT161" s="221" t="s">
        <v>176</v>
      </c>
      <c r="AU161" s="221" t="s">
        <v>84</v>
      </c>
      <c r="AY161" s="17" t="s">
        <v>175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7" t="s">
        <v>84</v>
      </c>
      <c r="BK161" s="222">
        <f>ROUND(I161*H161,2)</f>
        <v>0</v>
      </c>
      <c r="BL161" s="17" t="s">
        <v>180</v>
      </c>
      <c r="BM161" s="221" t="s">
        <v>714</v>
      </c>
    </row>
    <row r="162" s="2" customFormat="1" ht="16.5" customHeight="1">
      <c r="A162" s="38"/>
      <c r="B162" s="39"/>
      <c r="C162" s="210" t="s">
        <v>383</v>
      </c>
      <c r="D162" s="210" t="s">
        <v>176</v>
      </c>
      <c r="E162" s="211" t="s">
        <v>684</v>
      </c>
      <c r="F162" s="212" t="s">
        <v>685</v>
      </c>
      <c r="G162" s="213" t="s">
        <v>678</v>
      </c>
      <c r="H162" s="214">
        <v>1</v>
      </c>
      <c r="I162" s="215"/>
      <c r="J162" s="216">
        <f>ROUND(I162*H162,2)</f>
        <v>0</v>
      </c>
      <c r="K162" s="212" t="s">
        <v>1</v>
      </c>
      <c r="L162" s="44"/>
      <c r="M162" s="217" t="s">
        <v>1</v>
      </c>
      <c r="N162" s="218" t="s">
        <v>41</v>
      </c>
      <c r="O162" s="91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180</v>
      </c>
      <c r="AT162" s="221" t="s">
        <v>176</v>
      </c>
      <c r="AU162" s="221" t="s">
        <v>84</v>
      </c>
      <c r="AY162" s="17" t="s">
        <v>175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84</v>
      </c>
      <c r="BK162" s="222">
        <f>ROUND(I162*H162,2)</f>
        <v>0</v>
      </c>
      <c r="BL162" s="17" t="s">
        <v>180</v>
      </c>
      <c r="BM162" s="221" t="s">
        <v>715</v>
      </c>
    </row>
    <row r="163" s="2" customFormat="1" ht="16.5" customHeight="1">
      <c r="A163" s="38"/>
      <c r="B163" s="39"/>
      <c r="C163" s="210" t="s">
        <v>333</v>
      </c>
      <c r="D163" s="210" t="s">
        <v>176</v>
      </c>
      <c r="E163" s="211" t="s">
        <v>660</v>
      </c>
      <c r="F163" s="212" t="s">
        <v>688</v>
      </c>
      <c r="G163" s="213" t="s">
        <v>678</v>
      </c>
      <c r="H163" s="214">
        <v>1</v>
      </c>
      <c r="I163" s="215"/>
      <c r="J163" s="216">
        <f>ROUND(I163*H163,2)</f>
        <v>0</v>
      </c>
      <c r="K163" s="212" t="s">
        <v>1</v>
      </c>
      <c r="L163" s="44"/>
      <c r="M163" s="217" t="s">
        <v>1</v>
      </c>
      <c r="N163" s="218" t="s">
        <v>41</v>
      </c>
      <c r="O163" s="91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1" t="s">
        <v>180</v>
      </c>
      <c r="AT163" s="221" t="s">
        <v>176</v>
      </c>
      <c r="AU163" s="221" t="s">
        <v>84</v>
      </c>
      <c r="AY163" s="17" t="s">
        <v>175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84</v>
      </c>
      <c r="BK163" s="222">
        <f>ROUND(I163*H163,2)</f>
        <v>0</v>
      </c>
      <c r="BL163" s="17" t="s">
        <v>180</v>
      </c>
      <c r="BM163" s="221" t="s">
        <v>716</v>
      </c>
    </row>
    <row r="164" s="2" customFormat="1" ht="16.5" customHeight="1">
      <c r="A164" s="38"/>
      <c r="B164" s="39"/>
      <c r="C164" s="210" t="s">
        <v>390</v>
      </c>
      <c r="D164" s="210" t="s">
        <v>176</v>
      </c>
      <c r="E164" s="211" t="s">
        <v>690</v>
      </c>
      <c r="F164" s="212" t="s">
        <v>691</v>
      </c>
      <c r="G164" s="213" t="s">
        <v>678</v>
      </c>
      <c r="H164" s="214">
        <v>1</v>
      </c>
      <c r="I164" s="215"/>
      <c r="J164" s="216">
        <f>ROUND(I164*H164,2)</f>
        <v>0</v>
      </c>
      <c r="K164" s="212" t="s">
        <v>1</v>
      </c>
      <c r="L164" s="44"/>
      <c r="M164" s="217" t="s">
        <v>1</v>
      </c>
      <c r="N164" s="218" t="s">
        <v>41</v>
      </c>
      <c r="O164" s="91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180</v>
      </c>
      <c r="AT164" s="221" t="s">
        <v>176</v>
      </c>
      <c r="AU164" s="221" t="s">
        <v>84</v>
      </c>
      <c r="AY164" s="17" t="s">
        <v>175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84</v>
      </c>
      <c r="BK164" s="222">
        <f>ROUND(I164*H164,2)</f>
        <v>0</v>
      </c>
      <c r="BL164" s="17" t="s">
        <v>180</v>
      </c>
      <c r="BM164" s="221" t="s">
        <v>717</v>
      </c>
    </row>
    <row r="165" s="2" customFormat="1" ht="16.5" customHeight="1">
      <c r="A165" s="38"/>
      <c r="B165" s="39"/>
      <c r="C165" s="210" t="s">
        <v>336</v>
      </c>
      <c r="D165" s="210" t="s">
        <v>176</v>
      </c>
      <c r="E165" s="211" t="s">
        <v>694</v>
      </c>
      <c r="F165" s="212" t="s">
        <v>695</v>
      </c>
      <c r="G165" s="213" t="s">
        <v>696</v>
      </c>
      <c r="H165" s="214">
        <v>20</v>
      </c>
      <c r="I165" s="215"/>
      <c r="J165" s="216">
        <f>ROUND(I165*H165,2)</f>
        <v>0</v>
      </c>
      <c r="K165" s="212" t="s">
        <v>1</v>
      </c>
      <c r="L165" s="44"/>
      <c r="M165" s="217" t="s">
        <v>1</v>
      </c>
      <c r="N165" s="218" t="s">
        <v>41</v>
      </c>
      <c r="O165" s="91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1" t="s">
        <v>180</v>
      </c>
      <c r="AT165" s="221" t="s">
        <v>176</v>
      </c>
      <c r="AU165" s="221" t="s">
        <v>84</v>
      </c>
      <c r="AY165" s="17" t="s">
        <v>175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7" t="s">
        <v>84</v>
      </c>
      <c r="BK165" s="222">
        <f>ROUND(I165*H165,2)</f>
        <v>0</v>
      </c>
      <c r="BL165" s="17" t="s">
        <v>180</v>
      </c>
      <c r="BM165" s="221" t="s">
        <v>377</v>
      </c>
    </row>
    <row r="166" s="2" customFormat="1" ht="16.5" customHeight="1">
      <c r="A166" s="38"/>
      <c r="B166" s="39"/>
      <c r="C166" s="210" t="s">
        <v>397</v>
      </c>
      <c r="D166" s="210" t="s">
        <v>176</v>
      </c>
      <c r="E166" s="211" t="s">
        <v>702</v>
      </c>
      <c r="F166" s="212" t="s">
        <v>703</v>
      </c>
      <c r="G166" s="213" t="s">
        <v>696</v>
      </c>
      <c r="H166" s="214">
        <v>6</v>
      </c>
      <c r="I166" s="215"/>
      <c r="J166" s="216">
        <f>ROUND(I166*H166,2)</f>
        <v>0</v>
      </c>
      <c r="K166" s="212" t="s">
        <v>1</v>
      </c>
      <c r="L166" s="44"/>
      <c r="M166" s="223" t="s">
        <v>1</v>
      </c>
      <c r="N166" s="224" t="s">
        <v>41</v>
      </c>
      <c r="O166" s="225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1" t="s">
        <v>180</v>
      </c>
      <c r="AT166" s="221" t="s">
        <v>176</v>
      </c>
      <c r="AU166" s="221" t="s">
        <v>84</v>
      </c>
      <c r="AY166" s="17" t="s">
        <v>175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84</v>
      </c>
      <c r="BK166" s="222">
        <f>ROUND(I166*H166,2)</f>
        <v>0</v>
      </c>
      <c r="BL166" s="17" t="s">
        <v>180</v>
      </c>
      <c r="BM166" s="221" t="s">
        <v>380</v>
      </c>
    </row>
    <row r="167" s="2" customFormat="1" ht="6.96" customHeight="1">
      <c r="A167" s="38"/>
      <c r="B167" s="66"/>
      <c r="C167" s="67"/>
      <c r="D167" s="67"/>
      <c r="E167" s="67"/>
      <c r="F167" s="67"/>
      <c r="G167" s="67"/>
      <c r="H167" s="67"/>
      <c r="I167" s="67"/>
      <c r="J167" s="67"/>
      <c r="K167" s="67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pqSrPM0Wg71UILwB/+ZjYr0Rq9CSkQ8oUbaMhs/Nxg1whCUv2uBXiGRVXXxekqaKxjE/dFETpHybnpFd05saqg==" hashValue="LWcAnYwG7AGc5LsciRGIVCWZ8AW4ipLAFen8CkVklcQBpmuhCjy67XcxME86TjnwkuDBf6k1D+2aMYLnhjWVDg==" algorithmName="SHA-512" password="CC35"/>
  <autoFilter ref="C121:K16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718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ROUND((SUM(BE124:BE201)),  2)</f>
        <v>0</v>
      </c>
      <c r="G33" s="38"/>
      <c r="H33" s="38"/>
      <c r="I33" s="155">
        <v>0.21</v>
      </c>
      <c r="J33" s="154">
        <f>ROUND(((SUM(BE124:BE201))*I33),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ROUND((SUM(BF124:BF201)),  2)</f>
        <v>0</v>
      </c>
      <c r="G34" s="38"/>
      <c r="H34" s="38"/>
      <c r="I34" s="155">
        <v>0.15</v>
      </c>
      <c r="J34" s="154">
        <f>ROUND(((SUM(BF124:BF201))*I34),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ROUND((SUM(BG124:BG201)),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ROUND((SUM(BH124:BH201)),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ROUND((SUM(BI124:BI201)),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018 - Zdravotechnika I. etapa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719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55"/>
      <c r="C98" s="256"/>
      <c r="D98" s="257" t="s">
        <v>720</v>
      </c>
      <c r="E98" s="258"/>
      <c r="F98" s="258"/>
      <c r="G98" s="258"/>
      <c r="H98" s="258"/>
      <c r="I98" s="258"/>
      <c r="J98" s="259">
        <f>J126</f>
        <v>0</v>
      </c>
      <c r="K98" s="256"/>
      <c r="L98" s="260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55"/>
      <c r="C99" s="256"/>
      <c r="D99" s="257" t="s">
        <v>721</v>
      </c>
      <c r="E99" s="258"/>
      <c r="F99" s="258"/>
      <c r="G99" s="258"/>
      <c r="H99" s="258"/>
      <c r="I99" s="258"/>
      <c r="J99" s="259">
        <f>J132</f>
        <v>0</v>
      </c>
      <c r="K99" s="256"/>
      <c r="L99" s="260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14" customFormat="1" ht="19.92" customHeight="1">
      <c r="A100" s="14"/>
      <c r="B100" s="255"/>
      <c r="C100" s="256"/>
      <c r="D100" s="257" t="s">
        <v>722</v>
      </c>
      <c r="E100" s="258"/>
      <c r="F100" s="258"/>
      <c r="G100" s="258"/>
      <c r="H100" s="258"/>
      <c r="I100" s="258"/>
      <c r="J100" s="259">
        <f>J150</f>
        <v>0</v>
      </c>
      <c r="K100" s="256"/>
      <c r="L100" s="260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55"/>
      <c r="C101" s="256"/>
      <c r="D101" s="257" t="s">
        <v>723</v>
      </c>
      <c r="E101" s="258"/>
      <c r="F101" s="258"/>
      <c r="G101" s="258"/>
      <c r="H101" s="258"/>
      <c r="I101" s="258"/>
      <c r="J101" s="259">
        <f>J162</f>
        <v>0</v>
      </c>
      <c r="K101" s="256"/>
      <c r="L101" s="260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55"/>
      <c r="C102" s="256"/>
      <c r="D102" s="257" t="s">
        <v>724</v>
      </c>
      <c r="E102" s="258"/>
      <c r="F102" s="258"/>
      <c r="G102" s="258"/>
      <c r="H102" s="258"/>
      <c r="I102" s="258"/>
      <c r="J102" s="259">
        <f>J170</f>
        <v>0</v>
      </c>
      <c r="K102" s="256"/>
      <c r="L102" s="260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9" customFormat="1" ht="24.96" customHeight="1">
      <c r="A103" s="9"/>
      <c r="B103" s="179"/>
      <c r="C103" s="180"/>
      <c r="D103" s="181" t="s">
        <v>725</v>
      </c>
      <c r="E103" s="182"/>
      <c r="F103" s="182"/>
      <c r="G103" s="182"/>
      <c r="H103" s="182"/>
      <c r="I103" s="182"/>
      <c r="J103" s="183">
        <f>J172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4" customFormat="1" ht="19.92" customHeight="1">
      <c r="A104" s="14"/>
      <c r="B104" s="255"/>
      <c r="C104" s="256"/>
      <c r="D104" s="257" t="s">
        <v>726</v>
      </c>
      <c r="E104" s="258"/>
      <c r="F104" s="258"/>
      <c r="G104" s="258"/>
      <c r="H104" s="258"/>
      <c r="I104" s="258"/>
      <c r="J104" s="259">
        <f>J173</f>
        <v>0</v>
      </c>
      <c r="K104" s="256"/>
      <c r="L104" s="260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160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Klimatizace, slaboproudy - poliklinika Karviná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151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018 - Zdravotechnika I. etapa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Karviná</v>
      </c>
      <c r="G118" s="40"/>
      <c r="H118" s="40"/>
      <c r="I118" s="32" t="s">
        <v>22</v>
      </c>
      <c r="J118" s="79" t="str">
        <f>IF(J12="","",J12)</f>
        <v>18. 7. 2023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Statutární město Karviná</v>
      </c>
      <c r="G120" s="40"/>
      <c r="H120" s="40"/>
      <c r="I120" s="32" t="s">
        <v>30</v>
      </c>
      <c r="J120" s="36" t="str">
        <f>E21</f>
        <v>ATRIS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Barbora Kyšková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0" customFormat="1" ht="29.28" customHeight="1">
      <c r="A123" s="185"/>
      <c r="B123" s="186"/>
      <c r="C123" s="187" t="s">
        <v>161</v>
      </c>
      <c r="D123" s="188" t="s">
        <v>61</v>
      </c>
      <c r="E123" s="188" t="s">
        <v>57</v>
      </c>
      <c r="F123" s="188" t="s">
        <v>58</v>
      </c>
      <c r="G123" s="188" t="s">
        <v>162</v>
      </c>
      <c r="H123" s="188" t="s">
        <v>163</v>
      </c>
      <c r="I123" s="188" t="s">
        <v>164</v>
      </c>
      <c r="J123" s="188" t="s">
        <v>156</v>
      </c>
      <c r="K123" s="189" t="s">
        <v>165</v>
      </c>
      <c r="L123" s="190"/>
      <c r="M123" s="100" t="s">
        <v>1</v>
      </c>
      <c r="N123" s="101" t="s">
        <v>40</v>
      </c>
      <c r="O123" s="101" t="s">
        <v>166</v>
      </c>
      <c r="P123" s="101" t="s">
        <v>167</v>
      </c>
      <c r="Q123" s="101" t="s">
        <v>168</v>
      </c>
      <c r="R123" s="101" t="s">
        <v>169</v>
      </c>
      <c r="S123" s="101" t="s">
        <v>170</v>
      </c>
      <c r="T123" s="102" t="s">
        <v>171</v>
      </c>
      <c r="U123" s="185"/>
      <c r="V123" s="185"/>
      <c r="W123" s="185"/>
      <c r="X123" s="185"/>
      <c r="Y123" s="185"/>
      <c r="Z123" s="185"/>
      <c r="AA123" s="185"/>
      <c r="AB123" s="185"/>
      <c r="AC123" s="185"/>
      <c r="AD123" s="185"/>
      <c r="AE123" s="185"/>
    </row>
    <row r="124" s="2" customFormat="1" ht="22.8" customHeight="1">
      <c r="A124" s="38"/>
      <c r="B124" s="39"/>
      <c r="C124" s="107" t="s">
        <v>172</v>
      </c>
      <c r="D124" s="40"/>
      <c r="E124" s="40"/>
      <c r="F124" s="40"/>
      <c r="G124" s="40"/>
      <c r="H124" s="40"/>
      <c r="I124" s="40"/>
      <c r="J124" s="191">
        <f>BK124</f>
        <v>0</v>
      </c>
      <c r="K124" s="40"/>
      <c r="L124" s="44"/>
      <c r="M124" s="103"/>
      <c r="N124" s="192"/>
      <c r="O124" s="104"/>
      <c r="P124" s="193">
        <f>P125+P172</f>
        <v>0</v>
      </c>
      <c r="Q124" s="104"/>
      <c r="R124" s="193">
        <f>R125+R172</f>
        <v>12.60733</v>
      </c>
      <c r="S124" s="104"/>
      <c r="T124" s="194">
        <f>T125+T172</f>
        <v>28.17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158</v>
      </c>
      <c r="BK124" s="195">
        <f>BK125+BK172</f>
        <v>0</v>
      </c>
    </row>
    <row r="125" s="11" customFormat="1" ht="25.92" customHeight="1">
      <c r="A125" s="11"/>
      <c r="B125" s="196"/>
      <c r="C125" s="197"/>
      <c r="D125" s="198" t="s">
        <v>75</v>
      </c>
      <c r="E125" s="199" t="s">
        <v>727</v>
      </c>
      <c r="F125" s="199" t="s">
        <v>728</v>
      </c>
      <c r="G125" s="197"/>
      <c r="H125" s="197"/>
      <c r="I125" s="200"/>
      <c r="J125" s="201">
        <f>BK125</f>
        <v>0</v>
      </c>
      <c r="K125" s="197"/>
      <c r="L125" s="202"/>
      <c r="M125" s="203"/>
      <c r="N125" s="204"/>
      <c r="O125" s="204"/>
      <c r="P125" s="205">
        <f>P126+P132+P150+P162+P170</f>
        <v>0</v>
      </c>
      <c r="Q125" s="204"/>
      <c r="R125" s="205">
        <f>R126+R132+R150+R162+R170</f>
        <v>12.60733</v>
      </c>
      <c r="S125" s="204"/>
      <c r="T125" s="206">
        <f>T126+T132+T150+T162+T170</f>
        <v>28.17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7" t="s">
        <v>84</v>
      </c>
      <c r="AT125" s="208" t="s">
        <v>75</v>
      </c>
      <c r="AU125" s="208" t="s">
        <v>76</v>
      </c>
      <c r="AY125" s="207" t="s">
        <v>175</v>
      </c>
      <c r="BK125" s="209">
        <f>BK126+BK132+BK150+BK162+BK170</f>
        <v>0</v>
      </c>
    </row>
    <row r="126" s="11" customFormat="1" ht="22.8" customHeight="1">
      <c r="A126" s="11"/>
      <c r="B126" s="196"/>
      <c r="C126" s="197"/>
      <c r="D126" s="198" t="s">
        <v>75</v>
      </c>
      <c r="E126" s="261" t="s">
        <v>180</v>
      </c>
      <c r="F126" s="261" t="s">
        <v>729</v>
      </c>
      <c r="G126" s="197"/>
      <c r="H126" s="197"/>
      <c r="I126" s="200"/>
      <c r="J126" s="262">
        <f>BK126</f>
        <v>0</v>
      </c>
      <c r="K126" s="197"/>
      <c r="L126" s="202"/>
      <c r="M126" s="203"/>
      <c r="N126" s="204"/>
      <c r="O126" s="204"/>
      <c r="P126" s="205">
        <f>SUM(P127:P131)</f>
        <v>0</v>
      </c>
      <c r="Q126" s="204"/>
      <c r="R126" s="205">
        <f>SUM(R127:R131)</f>
        <v>0.26755</v>
      </c>
      <c r="S126" s="204"/>
      <c r="T126" s="206">
        <f>SUM(T127:T131)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7" t="s">
        <v>84</v>
      </c>
      <c r="AT126" s="208" t="s">
        <v>75</v>
      </c>
      <c r="AU126" s="208" t="s">
        <v>84</v>
      </c>
      <c r="AY126" s="207" t="s">
        <v>175</v>
      </c>
      <c r="BK126" s="209">
        <f>SUM(BK127:BK131)</f>
        <v>0</v>
      </c>
    </row>
    <row r="127" s="2" customFormat="1" ht="33" customHeight="1">
      <c r="A127" s="38"/>
      <c r="B127" s="39"/>
      <c r="C127" s="210" t="s">
        <v>84</v>
      </c>
      <c r="D127" s="210" t="s">
        <v>176</v>
      </c>
      <c r="E127" s="211" t="s">
        <v>730</v>
      </c>
      <c r="F127" s="212" t="s">
        <v>731</v>
      </c>
      <c r="G127" s="213" t="s">
        <v>732</v>
      </c>
      <c r="H127" s="214">
        <v>5</v>
      </c>
      <c r="I127" s="215"/>
      <c r="J127" s="216">
        <f>ROUND(I127*H127,2)</f>
        <v>0</v>
      </c>
      <c r="K127" s="212" t="s">
        <v>733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0.05351</v>
      </c>
      <c r="R127" s="219">
        <f>Q127*H127</f>
        <v>0.26755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86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734</v>
      </c>
    </row>
    <row r="128" s="15" customFormat="1">
      <c r="A128" s="15"/>
      <c r="B128" s="263"/>
      <c r="C128" s="264"/>
      <c r="D128" s="228" t="s">
        <v>431</v>
      </c>
      <c r="E128" s="265" t="s">
        <v>1</v>
      </c>
      <c r="F128" s="266" t="s">
        <v>735</v>
      </c>
      <c r="G128" s="264"/>
      <c r="H128" s="265" t="s">
        <v>1</v>
      </c>
      <c r="I128" s="267"/>
      <c r="J128" s="264"/>
      <c r="K128" s="264"/>
      <c r="L128" s="268"/>
      <c r="M128" s="269"/>
      <c r="N128" s="270"/>
      <c r="O128" s="270"/>
      <c r="P128" s="270"/>
      <c r="Q128" s="270"/>
      <c r="R128" s="270"/>
      <c r="S128" s="270"/>
      <c r="T128" s="271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2" t="s">
        <v>431</v>
      </c>
      <c r="AU128" s="272" t="s">
        <v>86</v>
      </c>
      <c r="AV128" s="15" t="s">
        <v>84</v>
      </c>
      <c r="AW128" s="15" t="s">
        <v>32</v>
      </c>
      <c r="AX128" s="15" t="s">
        <v>76</v>
      </c>
      <c r="AY128" s="272" t="s">
        <v>175</v>
      </c>
    </row>
    <row r="129" s="12" customFormat="1">
      <c r="A129" s="12"/>
      <c r="B129" s="233"/>
      <c r="C129" s="234"/>
      <c r="D129" s="228" t="s">
        <v>431</v>
      </c>
      <c r="E129" s="235" t="s">
        <v>1</v>
      </c>
      <c r="F129" s="236" t="s">
        <v>736</v>
      </c>
      <c r="G129" s="234"/>
      <c r="H129" s="237">
        <v>3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43" t="s">
        <v>431</v>
      </c>
      <c r="AU129" s="243" t="s">
        <v>86</v>
      </c>
      <c r="AV129" s="12" t="s">
        <v>86</v>
      </c>
      <c r="AW129" s="12" t="s">
        <v>32</v>
      </c>
      <c r="AX129" s="12" t="s">
        <v>76</v>
      </c>
      <c r="AY129" s="243" t="s">
        <v>175</v>
      </c>
    </row>
    <row r="130" s="12" customFormat="1">
      <c r="A130" s="12"/>
      <c r="B130" s="233"/>
      <c r="C130" s="234"/>
      <c r="D130" s="228" t="s">
        <v>431</v>
      </c>
      <c r="E130" s="235" t="s">
        <v>1</v>
      </c>
      <c r="F130" s="236" t="s">
        <v>737</v>
      </c>
      <c r="G130" s="234"/>
      <c r="H130" s="237">
        <v>2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3" t="s">
        <v>431</v>
      </c>
      <c r="AU130" s="243" t="s">
        <v>86</v>
      </c>
      <c r="AV130" s="12" t="s">
        <v>86</v>
      </c>
      <c r="AW130" s="12" t="s">
        <v>32</v>
      </c>
      <c r="AX130" s="12" t="s">
        <v>76</v>
      </c>
      <c r="AY130" s="243" t="s">
        <v>175</v>
      </c>
    </row>
    <row r="131" s="13" customFormat="1">
      <c r="A131" s="13"/>
      <c r="B131" s="244"/>
      <c r="C131" s="245"/>
      <c r="D131" s="228" t="s">
        <v>431</v>
      </c>
      <c r="E131" s="246" t="s">
        <v>1</v>
      </c>
      <c r="F131" s="247" t="s">
        <v>433</v>
      </c>
      <c r="G131" s="245"/>
      <c r="H131" s="248">
        <v>5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4" t="s">
        <v>431</v>
      </c>
      <c r="AU131" s="254" t="s">
        <v>86</v>
      </c>
      <c r="AV131" s="13" t="s">
        <v>180</v>
      </c>
      <c r="AW131" s="13" t="s">
        <v>32</v>
      </c>
      <c r="AX131" s="13" t="s">
        <v>84</v>
      </c>
      <c r="AY131" s="254" t="s">
        <v>175</v>
      </c>
    </row>
    <row r="132" s="11" customFormat="1" ht="22.8" customHeight="1">
      <c r="A132" s="11"/>
      <c r="B132" s="196"/>
      <c r="C132" s="197"/>
      <c r="D132" s="198" t="s">
        <v>75</v>
      </c>
      <c r="E132" s="261" t="s">
        <v>186</v>
      </c>
      <c r="F132" s="261" t="s">
        <v>738</v>
      </c>
      <c r="G132" s="197"/>
      <c r="H132" s="197"/>
      <c r="I132" s="200"/>
      <c r="J132" s="262">
        <f>BK132</f>
        <v>0</v>
      </c>
      <c r="K132" s="197"/>
      <c r="L132" s="202"/>
      <c r="M132" s="203"/>
      <c r="N132" s="204"/>
      <c r="O132" s="204"/>
      <c r="P132" s="205">
        <f>SUM(P133:P149)</f>
        <v>0</v>
      </c>
      <c r="Q132" s="204"/>
      <c r="R132" s="205">
        <f>SUM(R133:R149)</f>
        <v>12.33978</v>
      </c>
      <c r="S132" s="204"/>
      <c r="T132" s="206">
        <f>SUM(T133:T149)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07" t="s">
        <v>84</v>
      </c>
      <c r="AT132" s="208" t="s">
        <v>75</v>
      </c>
      <c r="AU132" s="208" t="s">
        <v>84</v>
      </c>
      <c r="AY132" s="207" t="s">
        <v>175</v>
      </c>
      <c r="BK132" s="209">
        <f>SUM(BK133:BK149)</f>
        <v>0</v>
      </c>
    </row>
    <row r="133" s="2" customFormat="1" ht="24.15" customHeight="1">
      <c r="A133" s="38"/>
      <c r="B133" s="39"/>
      <c r="C133" s="210" t="s">
        <v>86</v>
      </c>
      <c r="D133" s="210" t="s">
        <v>176</v>
      </c>
      <c r="E133" s="211" t="s">
        <v>739</v>
      </c>
      <c r="F133" s="212" t="s">
        <v>740</v>
      </c>
      <c r="G133" s="213" t="s">
        <v>732</v>
      </c>
      <c r="H133" s="214">
        <v>5</v>
      </c>
      <c r="I133" s="215"/>
      <c r="J133" s="216">
        <f>ROUND(I133*H133,2)</f>
        <v>0</v>
      </c>
      <c r="K133" s="212" t="s">
        <v>733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0.010200000000000002</v>
      </c>
      <c r="R133" s="219">
        <f>Q133*H133</f>
        <v>0.051000000000000008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180</v>
      </c>
      <c r="AT133" s="221" t="s">
        <v>176</v>
      </c>
      <c r="AU133" s="221" t="s">
        <v>86</v>
      </c>
      <c r="AY133" s="17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180</v>
      </c>
      <c r="BM133" s="221" t="s">
        <v>741</v>
      </c>
    </row>
    <row r="134" s="15" customFormat="1">
      <c r="A134" s="15"/>
      <c r="B134" s="263"/>
      <c r="C134" s="264"/>
      <c r="D134" s="228" t="s">
        <v>431</v>
      </c>
      <c r="E134" s="265" t="s">
        <v>1</v>
      </c>
      <c r="F134" s="266" t="s">
        <v>735</v>
      </c>
      <c r="G134" s="264"/>
      <c r="H134" s="265" t="s">
        <v>1</v>
      </c>
      <c r="I134" s="267"/>
      <c r="J134" s="264"/>
      <c r="K134" s="264"/>
      <c r="L134" s="268"/>
      <c r="M134" s="269"/>
      <c r="N134" s="270"/>
      <c r="O134" s="270"/>
      <c r="P134" s="270"/>
      <c r="Q134" s="270"/>
      <c r="R134" s="270"/>
      <c r="S134" s="270"/>
      <c r="T134" s="271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2" t="s">
        <v>431</v>
      </c>
      <c r="AU134" s="272" t="s">
        <v>86</v>
      </c>
      <c r="AV134" s="15" t="s">
        <v>84</v>
      </c>
      <c r="AW134" s="15" t="s">
        <v>32</v>
      </c>
      <c r="AX134" s="15" t="s">
        <v>76</v>
      </c>
      <c r="AY134" s="272" t="s">
        <v>175</v>
      </c>
    </row>
    <row r="135" s="12" customFormat="1">
      <c r="A135" s="12"/>
      <c r="B135" s="233"/>
      <c r="C135" s="234"/>
      <c r="D135" s="228" t="s">
        <v>431</v>
      </c>
      <c r="E135" s="235" t="s">
        <v>1</v>
      </c>
      <c r="F135" s="236" t="s">
        <v>736</v>
      </c>
      <c r="G135" s="234"/>
      <c r="H135" s="237">
        <v>3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43" t="s">
        <v>431</v>
      </c>
      <c r="AU135" s="243" t="s">
        <v>86</v>
      </c>
      <c r="AV135" s="12" t="s">
        <v>86</v>
      </c>
      <c r="AW135" s="12" t="s">
        <v>32</v>
      </c>
      <c r="AX135" s="12" t="s">
        <v>76</v>
      </c>
      <c r="AY135" s="243" t="s">
        <v>175</v>
      </c>
    </row>
    <row r="136" s="12" customFormat="1">
      <c r="A136" s="12"/>
      <c r="B136" s="233"/>
      <c r="C136" s="234"/>
      <c r="D136" s="228" t="s">
        <v>431</v>
      </c>
      <c r="E136" s="235" t="s">
        <v>1</v>
      </c>
      <c r="F136" s="236" t="s">
        <v>737</v>
      </c>
      <c r="G136" s="234"/>
      <c r="H136" s="237">
        <v>2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43" t="s">
        <v>431</v>
      </c>
      <c r="AU136" s="243" t="s">
        <v>86</v>
      </c>
      <c r="AV136" s="12" t="s">
        <v>86</v>
      </c>
      <c r="AW136" s="12" t="s">
        <v>32</v>
      </c>
      <c r="AX136" s="12" t="s">
        <v>76</v>
      </c>
      <c r="AY136" s="243" t="s">
        <v>175</v>
      </c>
    </row>
    <row r="137" s="13" customFormat="1">
      <c r="A137" s="13"/>
      <c r="B137" s="244"/>
      <c r="C137" s="245"/>
      <c r="D137" s="228" t="s">
        <v>431</v>
      </c>
      <c r="E137" s="246" t="s">
        <v>1</v>
      </c>
      <c r="F137" s="247" t="s">
        <v>433</v>
      </c>
      <c r="G137" s="245"/>
      <c r="H137" s="248">
        <v>5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4" t="s">
        <v>431</v>
      </c>
      <c r="AU137" s="254" t="s">
        <v>86</v>
      </c>
      <c r="AV137" s="13" t="s">
        <v>180</v>
      </c>
      <c r="AW137" s="13" t="s">
        <v>32</v>
      </c>
      <c r="AX137" s="13" t="s">
        <v>84</v>
      </c>
      <c r="AY137" s="254" t="s">
        <v>175</v>
      </c>
    </row>
    <row r="138" s="2" customFormat="1" ht="21.75" customHeight="1">
      <c r="A138" s="38"/>
      <c r="B138" s="39"/>
      <c r="C138" s="210" t="s">
        <v>183</v>
      </c>
      <c r="D138" s="210" t="s">
        <v>176</v>
      </c>
      <c r="E138" s="211" t="s">
        <v>742</v>
      </c>
      <c r="F138" s="212" t="s">
        <v>743</v>
      </c>
      <c r="G138" s="213" t="s">
        <v>592</v>
      </c>
      <c r="H138" s="214">
        <v>126</v>
      </c>
      <c r="I138" s="215"/>
      <c r="J138" s="216">
        <f>ROUND(I138*H138,2)</f>
        <v>0</v>
      </c>
      <c r="K138" s="212" t="s">
        <v>733</v>
      </c>
      <c r="L138" s="44"/>
      <c r="M138" s="217" t="s">
        <v>1</v>
      </c>
      <c r="N138" s="218" t="s">
        <v>41</v>
      </c>
      <c r="O138" s="91"/>
      <c r="P138" s="219">
        <f>O138*H138</f>
        <v>0</v>
      </c>
      <c r="Q138" s="219">
        <v>0.056000000000000008</v>
      </c>
      <c r="R138" s="219">
        <f>Q138*H138</f>
        <v>7.056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180</v>
      </c>
      <c r="AT138" s="221" t="s">
        <v>176</v>
      </c>
      <c r="AU138" s="221" t="s">
        <v>86</v>
      </c>
      <c r="AY138" s="17" t="s">
        <v>175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84</v>
      </c>
      <c r="BK138" s="222">
        <f>ROUND(I138*H138,2)</f>
        <v>0</v>
      </c>
      <c r="BL138" s="17" t="s">
        <v>180</v>
      </c>
      <c r="BM138" s="221" t="s">
        <v>744</v>
      </c>
    </row>
    <row r="139" s="12" customFormat="1">
      <c r="A139" s="12"/>
      <c r="B139" s="233"/>
      <c r="C139" s="234"/>
      <c r="D139" s="228" t="s">
        <v>431</v>
      </c>
      <c r="E139" s="235" t="s">
        <v>1</v>
      </c>
      <c r="F139" s="236" t="s">
        <v>745</v>
      </c>
      <c r="G139" s="234"/>
      <c r="H139" s="237">
        <v>20.4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43" t="s">
        <v>431</v>
      </c>
      <c r="AU139" s="243" t="s">
        <v>86</v>
      </c>
      <c r="AV139" s="12" t="s">
        <v>86</v>
      </c>
      <c r="AW139" s="12" t="s">
        <v>32</v>
      </c>
      <c r="AX139" s="12" t="s">
        <v>76</v>
      </c>
      <c r="AY139" s="243" t="s">
        <v>175</v>
      </c>
    </row>
    <row r="140" s="12" customFormat="1">
      <c r="A140" s="12"/>
      <c r="B140" s="233"/>
      <c r="C140" s="234"/>
      <c r="D140" s="228" t="s">
        <v>431</v>
      </c>
      <c r="E140" s="235" t="s">
        <v>1</v>
      </c>
      <c r="F140" s="236" t="s">
        <v>746</v>
      </c>
      <c r="G140" s="234"/>
      <c r="H140" s="237">
        <v>43.5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43" t="s">
        <v>431</v>
      </c>
      <c r="AU140" s="243" t="s">
        <v>86</v>
      </c>
      <c r="AV140" s="12" t="s">
        <v>86</v>
      </c>
      <c r="AW140" s="12" t="s">
        <v>32</v>
      </c>
      <c r="AX140" s="12" t="s">
        <v>76</v>
      </c>
      <c r="AY140" s="243" t="s">
        <v>175</v>
      </c>
    </row>
    <row r="141" s="12" customFormat="1">
      <c r="A141" s="12"/>
      <c r="B141" s="233"/>
      <c r="C141" s="234"/>
      <c r="D141" s="228" t="s">
        <v>431</v>
      </c>
      <c r="E141" s="235" t="s">
        <v>1</v>
      </c>
      <c r="F141" s="236" t="s">
        <v>747</v>
      </c>
      <c r="G141" s="234"/>
      <c r="H141" s="237">
        <v>34.200000000000004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43" t="s">
        <v>431</v>
      </c>
      <c r="AU141" s="243" t="s">
        <v>86</v>
      </c>
      <c r="AV141" s="12" t="s">
        <v>86</v>
      </c>
      <c r="AW141" s="12" t="s">
        <v>32</v>
      </c>
      <c r="AX141" s="12" t="s">
        <v>76</v>
      </c>
      <c r="AY141" s="243" t="s">
        <v>175</v>
      </c>
    </row>
    <row r="142" s="12" customFormat="1">
      <c r="A142" s="12"/>
      <c r="B142" s="233"/>
      <c r="C142" s="234"/>
      <c r="D142" s="228" t="s">
        <v>431</v>
      </c>
      <c r="E142" s="235" t="s">
        <v>1</v>
      </c>
      <c r="F142" s="236" t="s">
        <v>748</v>
      </c>
      <c r="G142" s="234"/>
      <c r="H142" s="237">
        <v>27.9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43" t="s">
        <v>431</v>
      </c>
      <c r="AU142" s="243" t="s">
        <v>86</v>
      </c>
      <c r="AV142" s="12" t="s">
        <v>86</v>
      </c>
      <c r="AW142" s="12" t="s">
        <v>32</v>
      </c>
      <c r="AX142" s="12" t="s">
        <v>76</v>
      </c>
      <c r="AY142" s="243" t="s">
        <v>175</v>
      </c>
    </row>
    <row r="143" s="13" customFormat="1">
      <c r="A143" s="13"/>
      <c r="B143" s="244"/>
      <c r="C143" s="245"/>
      <c r="D143" s="228" t="s">
        <v>431</v>
      </c>
      <c r="E143" s="246" t="s">
        <v>1</v>
      </c>
      <c r="F143" s="247" t="s">
        <v>433</v>
      </c>
      <c r="G143" s="245"/>
      <c r="H143" s="248">
        <v>126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431</v>
      </c>
      <c r="AU143" s="254" t="s">
        <v>86</v>
      </c>
      <c r="AV143" s="13" t="s">
        <v>180</v>
      </c>
      <c r="AW143" s="13" t="s">
        <v>32</v>
      </c>
      <c r="AX143" s="13" t="s">
        <v>84</v>
      </c>
      <c r="AY143" s="254" t="s">
        <v>175</v>
      </c>
    </row>
    <row r="144" s="2" customFormat="1" ht="24.15" customHeight="1">
      <c r="A144" s="38"/>
      <c r="B144" s="39"/>
      <c r="C144" s="210" t="s">
        <v>180</v>
      </c>
      <c r="D144" s="210" t="s">
        <v>176</v>
      </c>
      <c r="E144" s="211" t="s">
        <v>749</v>
      </c>
      <c r="F144" s="212" t="s">
        <v>750</v>
      </c>
      <c r="G144" s="213" t="s">
        <v>592</v>
      </c>
      <c r="H144" s="214">
        <v>126</v>
      </c>
      <c r="I144" s="215"/>
      <c r="J144" s="216">
        <f>ROUND(I144*H144,2)</f>
        <v>0</v>
      </c>
      <c r="K144" s="212" t="s">
        <v>733</v>
      </c>
      <c r="L144" s="44"/>
      <c r="M144" s="217" t="s">
        <v>1</v>
      </c>
      <c r="N144" s="218" t="s">
        <v>41</v>
      </c>
      <c r="O144" s="91"/>
      <c r="P144" s="219">
        <f>O144*H144</f>
        <v>0</v>
      </c>
      <c r="Q144" s="219">
        <v>0.041529999999999992</v>
      </c>
      <c r="R144" s="219">
        <f>Q144*H144</f>
        <v>5.23278</v>
      </c>
      <c r="S144" s="219">
        <v>0</v>
      </c>
      <c r="T144" s="22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1" t="s">
        <v>180</v>
      </c>
      <c r="AT144" s="221" t="s">
        <v>176</v>
      </c>
      <c r="AU144" s="221" t="s">
        <v>86</v>
      </c>
      <c r="AY144" s="17" t="s">
        <v>175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7" t="s">
        <v>84</v>
      </c>
      <c r="BK144" s="222">
        <f>ROUND(I144*H144,2)</f>
        <v>0</v>
      </c>
      <c r="BL144" s="17" t="s">
        <v>180</v>
      </c>
      <c r="BM144" s="221" t="s">
        <v>751</v>
      </c>
    </row>
    <row r="145" s="12" customFormat="1">
      <c r="A145" s="12"/>
      <c r="B145" s="233"/>
      <c r="C145" s="234"/>
      <c r="D145" s="228" t="s">
        <v>431</v>
      </c>
      <c r="E145" s="235" t="s">
        <v>1</v>
      </c>
      <c r="F145" s="236" t="s">
        <v>745</v>
      </c>
      <c r="G145" s="234"/>
      <c r="H145" s="237">
        <v>20.4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43" t="s">
        <v>431</v>
      </c>
      <c r="AU145" s="243" t="s">
        <v>86</v>
      </c>
      <c r="AV145" s="12" t="s">
        <v>86</v>
      </c>
      <c r="AW145" s="12" t="s">
        <v>32</v>
      </c>
      <c r="AX145" s="12" t="s">
        <v>76</v>
      </c>
      <c r="AY145" s="243" t="s">
        <v>175</v>
      </c>
    </row>
    <row r="146" s="12" customFormat="1">
      <c r="A146" s="12"/>
      <c r="B146" s="233"/>
      <c r="C146" s="234"/>
      <c r="D146" s="228" t="s">
        <v>431</v>
      </c>
      <c r="E146" s="235" t="s">
        <v>1</v>
      </c>
      <c r="F146" s="236" t="s">
        <v>746</v>
      </c>
      <c r="G146" s="234"/>
      <c r="H146" s="237">
        <v>43.5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3" t="s">
        <v>431</v>
      </c>
      <c r="AU146" s="243" t="s">
        <v>86</v>
      </c>
      <c r="AV146" s="12" t="s">
        <v>86</v>
      </c>
      <c r="AW146" s="12" t="s">
        <v>32</v>
      </c>
      <c r="AX146" s="12" t="s">
        <v>76</v>
      </c>
      <c r="AY146" s="243" t="s">
        <v>175</v>
      </c>
    </row>
    <row r="147" s="12" customFormat="1">
      <c r="A147" s="12"/>
      <c r="B147" s="233"/>
      <c r="C147" s="234"/>
      <c r="D147" s="228" t="s">
        <v>431</v>
      </c>
      <c r="E147" s="235" t="s">
        <v>1</v>
      </c>
      <c r="F147" s="236" t="s">
        <v>747</v>
      </c>
      <c r="G147" s="234"/>
      <c r="H147" s="237">
        <v>34.200000000000004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43" t="s">
        <v>431</v>
      </c>
      <c r="AU147" s="243" t="s">
        <v>86</v>
      </c>
      <c r="AV147" s="12" t="s">
        <v>86</v>
      </c>
      <c r="AW147" s="12" t="s">
        <v>32</v>
      </c>
      <c r="AX147" s="12" t="s">
        <v>76</v>
      </c>
      <c r="AY147" s="243" t="s">
        <v>175</v>
      </c>
    </row>
    <row r="148" s="12" customFormat="1">
      <c r="A148" s="12"/>
      <c r="B148" s="233"/>
      <c r="C148" s="234"/>
      <c r="D148" s="228" t="s">
        <v>431</v>
      </c>
      <c r="E148" s="235" t="s">
        <v>1</v>
      </c>
      <c r="F148" s="236" t="s">
        <v>748</v>
      </c>
      <c r="G148" s="234"/>
      <c r="H148" s="237">
        <v>27.9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43" t="s">
        <v>431</v>
      </c>
      <c r="AU148" s="243" t="s">
        <v>86</v>
      </c>
      <c r="AV148" s="12" t="s">
        <v>86</v>
      </c>
      <c r="AW148" s="12" t="s">
        <v>32</v>
      </c>
      <c r="AX148" s="12" t="s">
        <v>76</v>
      </c>
      <c r="AY148" s="243" t="s">
        <v>175</v>
      </c>
    </row>
    <row r="149" s="13" customFormat="1">
      <c r="A149" s="13"/>
      <c r="B149" s="244"/>
      <c r="C149" s="245"/>
      <c r="D149" s="228" t="s">
        <v>431</v>
      </c>
      <c r="E149" s="246" t="s">
        <v>1</v>
      </c>
      <c r="F149" s="247" t="s">
        <v>433</v>
      </c>
      <c r="G149" s="245"/>
      <c r="H149" s="248">
        <v>126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4" t="s">
        <v>431</v>
      </c>
      <c r="AU149" s="254" t="s">
        <v>86</v>
      </c>
      <c r="AV149" s="13" t="s">
        <v>180</v>
      </c>
      <c r="AW149" s="13" t="s">
        <v>32</v>
      </c>
      <c r="AX149" s="13" t="s">
        <v>84</v>
      </c>
      <c r="AY149" s="254" t="s">
        <v>175</v>
      </c>
    </row>
    <row r="150" s="11" customFormat="1" ht="22.8" customHeight="1">
      <c r="A150" s="11"/>
      <c r="B150" s="196"/>
      <c r="C150" s="197"/>
      <c r="D150" s="198" t="s">
        <v>75</v>
      </c>
      <c r="E150" s="261" t="s">
        <v>204</v>
      </c>
      <c r="F150" s="261" t="s">
        <v>752</v>
      </c>
      <c r="G150" s="197"/>
      <c r="H150" s="197"/>
      <c r="I150" s="200"/>
      <c r="J150" s="262">
        <f>BK150</f>
        <v>0</v>
      </c>
      <c r="K150" s="197"/>
      <c r="L150" s="202"/>
      <c r="M150" s="203"/>
      <c r="N150" s="204"/>
      <c r="O150" s="204"/>
      <c r="P150" s="205">
        <f>SUM(P151:P161)</f>
        <v>0</v>
      </c>
      <c r="Q150" s="204"/>
      <c r="R150" s="205">
        <f>SUM(R151:R161)</f>
        <v>0</v>
      </c>
      <c r="S150" s="204"/>
      <c r="T150" s="206">
        <f>SUM(T151:T161)</f>
        <v>28.17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207" t="s">
        <v>84</v>
      </c>
      <c r="AT150" s="208" t="s">
        <v>75</v>
      </c>
      <c r="AU150" s="208" t="s">
        <v>84</v>
      </c>
      <c r="AY150" s="207" t="s">
        <v>175</v>
      </c>
      <c r="BK150" s="209">
        <f>SUM(BK151:BK161)</f>
        <v>0</v>
      </c>
    </row>
    <row r="151" s="2" customFormat="1" ht="24.15" customHeight="1">
      <c r="A151" s="38"/>
      <c r="B151" s="39"/>
      <c r="C151" s="210" t="s">
        <v>190</v>
      </c>
      <c r="D151" s="210" t="s">
        <v>176</v>
      </c>
      <c r="E151" s="211" t="s">
        <v>753</v>
      </c>
      <c r="F151" s="212" t="s">
        <v>754</v>
      </c>
      <c r="G151" s="213" t="s">
        <v>732</v>
      </c>
      <c r="H151" s="214">
        <v>5</v>
      </c>
      <c r="I151" s="215"/>
      <c r="J151" s="216">
        <f>ROUND(I151*H151,2)</f>
        <v>0</v>
      </c>
      <c r="K151" s="212" t="s">
        <v>733</v>
      </c>
      <c r="L151" s="44"/>
      <c r="M151" s="217" t="s">
        <v>1</v>
      </c>
      <c r="N151" s="218" t="s">
        <v>41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0.09</v>
      </c>
      <c r="T151" s="220">
        <f>S151*H151</f>
        <v>0.45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180</v>
      </c>
      <c r="AT151" s="221" t="s">
        <v>176</v>
      </c>
      <c r="AU151" s="221" t="s">
        <v>86</v>
      </c>
      <c r="AY151" s="17" t="s">
        <v>175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84</v>
      </c>
      <c r="BK151" s="222">
        <f>ROUND(I151*H151,2)</f>
        <v>0</v>
      </c>
      <c r="BL151" s="17" t="s">
        <v>180</v>
      </c>
      <c r="BM151" s="221" t="s">
        <v>755</v>
      </c>
    </row>
    <row r="152" s="15" customFormat="1">
      <c r="A152" s="15"/>
      <c r="B152" s="263"/>
      <c r="C152" s="264"/>
      <c r="D152" s="228" t="s">
        <v>431</v>
      </c>
      <c r="E152" s="265" t="s">
        <v>1</v>
      </c>
      <c r="F152" s="266" t="s">
        <v>735</v>
      </c>
      <c r="G152" s="264"/>
      <c r="H152" s="265" t="s">
        <v>1</v>
      </c>
      <c r="I152" s="267"/>
      <c r="J152" s="264"/>
      <c r="K152" s="264"/>
      <c r="L152" s="268"/>
      <c r="M152" s="269"/>
      <c r="N152" s="270"/>
      <c r="O152" s="270"/>
      <c r="P152" s="270"/>
      <c r="Q152" s="270"/>
      <c r="R152" s="270"/>
      <c r="S152" s="270"/>
      <c r="T152" s="27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2" t="s">
        <v>431</v>
      </c>
      <c r="AU152" s="272" t="s">
        <v>86</v>
      </c>
      <c r="AV152" s="15" t="s">
        <v>84</v>
      </c>
      <c r="AW152" s="15" t="s">
        <v>32</v>
      </c>
      <c r="AX152" s="15" t="s">
        <v>76</v>
      </c>
      <c r="AY152" s="272" t="s">
        <v>175</v>
      </c>
    </row>
    <row r="153" s="12" customFormat="1">
      <c r="A153" s="12"/>
      <c r="B153" s="233"/>
      <c r="C153" s="234"/>
      <c r="D153" s="228" t="s">
        <v>431</v>
      </c>
      <c r="E153" s="235" t="s">
        <v>1</v>
      </c>
      <c r="F153" s="236" t="s">
        <v>736</v>
      </c>
      <c r="G153" s="234"/>
      <c r="H153" s="237">
        <v>3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43" t="s">
        <v>431</v>
      </c>
      <c r="AU153" s="243" t="s">
        <v>86</v>
      </c>
      <c r="AV153" s="12" t="s">
        <v>86</v>
      </c>
      <c r="AW153" s="12" t="s">
        <v>32</v>
      </c>
      <c r="AX153" s="12" t="s">
        <v>76</v>
      </c>
      <c r="AY153" s="243" t="s">
        <v>175</v>
      </c>
    </row>
    <row r="154" s="12" customFormat="1">
      <c r="A154" s="12"/>
      <c r="B154" s="233"/>
      <c r="C154" s="234"/>
      <c r="D154" s="228" t="s">
        <v>431</v>
      </c>
      <c r="E154" s="235" t="s">
        <v>1</v>
      </c>
      <c r="F154" s="236" t="s">
        <v>737</v>
      </c>
      <c r="G154" s="234"/>
      <c r="H154" s="237">
        <v>2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43" t="s">
        <v>431</v>
      </c>
      <c r="AU154" s="243" t="s">
        <v>86</v>
      </c>
      <c r="AV154" s="12" t="s">
        <v>86</v>
      </c>
      <c r="AW154" s="12" t="s">
        <v>32</v>
      </c>
      <c r="AX154" s="12" t="s">
        <v>76</v>
      </c>
      <c r="AY154" s="243" t="s">
        <v>175</v>
      </c>
    </row>
    <row r="155" s="13" customFormat="1">
      <c r="A155" s="13"/>
      <c r="B155" s="244"/>
      <c r="C155" s="245"/>
      <c r="D155" s="228" t="s">
        <v>431</v>
      </c>
      <c r="E155" s="246" t="s">
        <v>1</v>
      </c>
      <c r="F155" s="247" t="s">
        <v>433</v>
      </c>
      <c r="G155" s="245"/>
      <c r="H155" s="248">
        <v>5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4" t="s">
        <v>431</v>
      </c>
      <c r="AU155" s="254" t="s">
        <v>86</v>
      </c>
      <c r="AV155" s="13" t="s">
        <v>180</v>
      </c>
      <c r="AW155" s="13" t="s">
        <v>32</v>
      </c>
      <c r="AX155" s="13" t="s">
        <v>84</v>
      </c>
      <c r="AY155" s="254" t="s">
        <v>175</v>
      </c>
    </row>
    <row r="156" s="2" customFormat="1" ht="24.15" customHeight="1">
      <c r="A156" s="38"/>
      <c r="B156" s="39"/>
      <c r="C156" s="210" t="s">
        <v>186</v>
      </c>
      <c r="D156" s="210" t="s">
        <v>176</v>
      </c>
      <c r="E156" s="211" t="s">
        <v>756</v>
      </c>
      <c r="F156" s="212" t="s">
        <v>757</v>
      </c>
      <c r="G156" s="213" t="s">
        <v>350</v>
      </c>
      <c r="H156" s="214">
        <v>420</v>
      </c>
      <c r="I156" s="215"/>
      <c r="J156" s="216">
        <f>ROUND(I156*H156,2)</f>
        <v>0</v>
      </c>
      <c r="K156" s="212" t="s">
        <v>733</v>
      </c>
      <c r="L156" s="44"/>
      <c r="M156" s="217" t="s">
        <v>1</v>
      </c>
      <c r="N156" s="218" t="s">
        <v>41</v>
      </c>
      <c r="O156" s="91"/>
      <c r="P156" s="219">
        <f>O156*H156</f>
        <v>0</v>
      </c>
      <c r="Q156" s="219">
        <v>0</v>
      </c>
      <c r="R156" s="219">
        <f>Q156*H156</f>
        <v>0</v>
      </c>
      <c r="S156" s="219">
        <v>0.066000000000000008</v>
      </c>
      <c r="T156" s="220">
        <f>S156*H156</f>
        <v>27.720000000000004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180</v>
      </c>
      <c r="AT156" s="221" t="s">
        <v>176</v>
      </c>
      <c r="AU156" s="221" t="s">
        <v>86</v>
      </c>
      <c r="AY156" s="17" t="s">
        <v>175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84</v>
      </c>
      <c r="BK156" s="222">
        <f>ROUND(I156*H156,2)</f>
        <v>0</v>
      </c>
      <c r="BL156" s="17" t="s">
        <v>180</v>
      </c>
      <c r="BM156" s="221" t="s">
        <v>758</v>
      </c>
    </row>
    <row r="157" s="12" customFormat="1">
      <c r="A157" s="12"/>
      <c r="B157" s="233"/>
      <c r="C157" s="234"/>
      <c r="D157" s="228" t="s">
        <v>431</v>
      </c>
      <c r="E157" s="235" t="s">
        <v>1</v>
      </c>
      <c r="F157" s="236" t="s">
        <v>759</v>
      </c>
      <c r="G157" s="234"/>
      <c r="H157" s="237">
        <v>68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43" t="s">
        <v>431</v>
      </c>
      <c r="AU157" s="243" t="s">
        <v>86</v>
      </c>
      <c r="AV157" s="12" t="s">
        <v>86</v>
      </c>
      <c r="AW157" s="12" t="s">
        <v>32</v>
      </c>
      <c r="AX157" s="12" t="s">
        <v>76</v>
      </c>
      <c r="AY157" s="243" t="s">
        <v>175</v>
      </c>
    </row>
    <row r="158" s="12" customFormat="1">
      <c r="A158" s="12"/>
      <c r="B158" s="233"/>
      <c r="C158" s="234"/>
      <c r="D158" s="228" t="s">
        <v>431</v>
      </c>
      <c r="E158" s="235" t="s">
        <v>1</v>
      </c>
      <c r="F158" s="236" t="s">
        <v>760</v>
      </c>
      <c r="G158" s="234"/>
      <c r="H158" s="237">
        <v>145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43" t="s">
        <v>431</v>
      </c>
      <c r="AU158" s="243" t="s">
        <v>86</v>
      </c>
      <c r="AV158" s="12" t="s">
        <v>86</v>
      </c>
      <c r="AW158" s="12" t="s">
        <v>32</v>
      </c>
      <c r="AX158" s="12" t="s">
        <v>76</v>
      </c>
      <c r="AY158" s="243" t="s">
        <v>175</v>
      </c>
    </row>
    <row r="159" s="12" customFormat="1">
      <c r="A159" s="12"/>
      <c r="B159" s="233"/>
      <c r="C159" s="234"/>
      <c r="D159" s="228" t="s">
        <v>431</v>
      </c>
      <c r="E159" s="235" t="s">
        <v>1</v>
      </c>
      <c r="F159" s="236" t="s">
        <v>761</v>
      </c>
      <c r="G159" s="234"/>
      <c r="H159" s="237">
        <v>114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3" t="s">
        <v>431</v>
      </c>
      <c r="AU159" s="243" t="s">
        <v>86</v>
      </c>
      <c r="AV159" s="12" t="s">
        <v>86</v>
      </c>
      <c r="AW159" s="12" t="s">
        <v>32</v>
      </c>
      <c r="AX159" s="12" t="s">
        <v>76</v>
      </c>
      <c r="AY159" s="243" t="s">
        <v>175</v>
      </c>
    </row>
    <row r="160" s="12" customFormat="1">
      <c r="A160" s="12"/>
      <c r="B160" s="233"/>
      <c r="C160" s="234"/>
      <c r="D160" s="228" t="s">
        <v>431</v>
      </c>
      <c r="E160" s="235" t="s">
        <v>1</v>
      </c>
      <c r="F160" s="236" t="s">
        <v>762</v>
      </c>
      <c r="G160" s="234"/>
      <c r="H160" s="237">
        <v>93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43" t="s">
        <v>431</v>
      </c>
      <c r="AU160" s="243" t="s">
        <v>86</v>
      </c>
      <c r="AV160" s="12" t="s">
        <v>86</v>
      </c>
      <c r="AW160" s="12" t="s">
        <v>32</v>
      </c>
      <c r="AX160" s="12" t="s">
        <v>76</v>
      </c>
      <c r="AY160" s="243" t="s">
        <v>175</v>
      </c>
    </row>
    <row r="161" s="13" customFormat="1">
      <c r="A161" s="13"/>
      <c r="B161" s="244"/>
      <c r="C161" s="245"/>
      <c r="D161" s="228" t="s">
        <v>431</v>
      </c>
      <c r="E161" s="246" t="s">
        <v>1</v>
      </c>
      <c r="F161" s="247" t="s">
        <v>433</v>
      </c>
      <c r="G161" s="245"/>
      <c r="H161" s="248">
        <v>420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4" t="s">
        <v>431</v>
      </c>
      <c r="AU161" s="254" t="s">
        <v>86</v>
      </c>
      <c r="AV161" s="13" t="s">
        <v>180</v>
      </c>
      <c r="AW161" s="13" t="s">
        <v>32</v>
      </c>
      <c r="AX161" s="13" t="s">
        <v>84</v>
      </c>
      <c r="AY161" s="254" t="s">
        <v>175</v>
      </c>
    </row>
    <row r="162" s="11" customFormat="1" ht="22.8" customHeight="1">
      <c r="A162" s="11"/>
      <c r="B162" s="196"/>
      <c r="C162" s="197"/>
      <c r="D162" s="198" t="s">
        <v>75</v>
      </c>
      <c r="E162" s="261" t="s">
        <v>763</v>
      </c>
      <c r="F162" s="261" t="s">
        <v>764</v>
      </c>
      <c r="G162" s="197"/>
      <c r="H162" s="197"/>
      <c r="I162" s="200"/>
      <c r="J162" s="262">
        <f>BK162</f>
        <v>0</v>
      </c>
      <c r="K162" s="197"/>
      <c r="L162" s="202"/>
      <c r="M162" s="203"/>
      <c r="N162" s="204"/>
      <c r="O162" s="204"/>
      <c r="P162" s="205">
        <f>SUM(P163:P169)</f>
        <v>0</v>
      </c>
      <c r="Q162" s="204"/>
      <c r="R162" s="205">
        <f>SUM(R163:R169)</f>
        <v>0</v>
      </c>
      <c r="S162" s="204"/>
      <c r="T162" s="206">
        <f>SUM(T163:T169)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207" t="s">
        <v>84</v>
      </c>
      <c r="AT162" s="208" t="s">
        <v>75</v>
      </c>
      <c r="AU162" s="208" t="s">
        <v>84</v>
      </c>
      <c r="AY162" s="207" t="s">
        <v>175</v>
      </c>
      <c r="BK162" s="209">
        <f>SUM(BK163:BK169)</f>
        <v>0</v>
      </c>
    </row>
    <row r="163" s="2" customFormat="1" ht="24.15" customHeight="1">
      <c r="A163" s="38"/>
      <c r="B163" s="39"/>
      <c r="C163" s="210" t="s">
        <v>197</v>
      </c>
      <c r="D163" s="210" t="s">
        <v>176</v>
      </c>
      <c r="E163" s="211" t="s">
        <v>765</v>
      </c>
      <c r="F163" s="212" t="s">
        <v>766</v>
      </c>
      <c r="G163" s="213" t="s">
        <v>767</v>
      </c>
      <c r="H163" s="214">
        <v>28.17</v>
      </c>
      <c r="I163" s="215"/>
      <c r="J163" s="216">
        <f>ROUND(I163*H163,2)</f>
        <v>0</v>
      </c>
      <c r="K163" s="212" t="s">
        <v>733</v>
      </c>
      <c r="L163" s="44"/>
      <c r="M163" s="217" t="s">
        <v>1</v>
      </c>
      <c r="N163" s="218" t="s">
        <v>41</v>
      </c>
      <c r="O163" s="91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1" t="s">
        <v>180</v>
      </c>
      <c r="AT163" s="221" t="s">
        <v>176</v>
      </c>
      <c r="AU163" s="221" t="s">
        <v>86</v>
      </c>
      <c r="AY163" s="17" t="s">
        <v>175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84</v>
      </c>
      <c r="BK163" s="222">
        <f>ROUND(I163*H163,2)</f>
        <v>0</v>
      </c>
      <c r="BL163" s="17" t="s">
        <v>180</v>
      </c>
      <c r="BM163" s="221" t="s">
        <v>768</v>
      </c>
    </row>
    <row r="164" s="2" customFormat="1" ht="33" customHeight="1">
      <c r="A164" s="38"/>
      <c r="B164" s="39"/>
      <c r="C164" s="210" t="s">
        <v>189</v>
      </c>
      <c r="D164" s="210" t="s">
        <v>176</v>
      </c>
      <c r="E164" s="211" t="s">
        <v>769</v>
      </c>
      <c r="F164" s="212" t="s">
        <v>770</v>
      </c>
      <c r="G164" s="213" t="s">
        <v>767</v>
      </c>
      <c r="H164" s="214">
        <v>169.02</v>
      </c>
      <c r="I164" s="215"/>
      <c r="J164" s="216">
        <f>ROUND(I164*H164,2)</f>
        <v>0</v>
      </c>
      <c r="K164" s="212" t="s">
        <v>733</v>
      </c>
      <c r="L164" s="44"/>
      <c r="M164" s="217" t="s">
        <v>1</v>
      </c>
      <c r="N164" s="218" t="s">
        <v>41</v>
      </c>
      <c r="O164" s="91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180</v>
      </c>
      <c r="AT164" s="221" t="s">
        <v>176</v>
      </c>
      <c r="AU164" s="221" t="s">
        <v>86</v>
      </c>
      <c r="AY164" s="17" t="s">
        <v>175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84</v>
      </c>
      <c r="BK164" s="222">
        <f>ROUND(I164*H164,2)</f>
        <v>0</v>
      </c>
      <c r="BL164" s="17" t="s">
        <v>180</v>
      </c>
      <c r="BM164" s="221" t="s">
        <v>771</v>
      </c>
    </row>
    <row r="165" s="12" customFormat="1">
      <c r="A165" s="12"/>
      <c r="B165" s="233"/>
      <c r="C165" s="234"/>
      <c r="D165" s="228" t="s">
        <v>431</v>
      </c>
      <c r="E165" s="234"/>
      <c r="F165" s="236" t="s">
        <v>772</v>
      </c>
      <c r="G165" s="234"/>
      <c r="H165" s="237">
        <v>169.02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43" t="s">
        <v>431</v>
      </c>
      <c r="AU165" s="243" t="s">
        <v>86</v>
      </c>
      <c r="AV165" s="12" t="s">
        <v>86</v>
      </c>
      <c r="AW165" s="12" t="s">
        <v>4</v>
      </c>
      <c r="AX165" s="12" t="s">
        <v>84</v>
      </c>
      <c r="AY165" s="243" t="s">
        <v>175</v>
      </c>
    </row>
    <row r="166" s="2" customFormat="1" ht="24.15" customHeight="1">
      <c r="A166" s="38"/>
      <c r="B166" s="39"/>
      <c r="C166" s="210" t="s">
        <v>204</v>
      </c>
      <c r="D166" s="210" t="s">
        <v>176</v>
      </c>
      <c r="E166" s="211" t="s">
        <v>773</v>
      </c>
      <c r="F166" s="212" t="s">
        <v>774</v>
      </c>
      <c r="G166" s="213" t="s">
        <v>767</v>
      </c>
      <c r="H166" s="214">
        <v>28.17</v>
      </c>
      <c r="I166" s="215"/>
      <c r="J166" s="216">
        <f>ROUND(I166*H166,2)</f>
        <v>0</v>
      </c>
      <c r="K166" s="212" t="s">
        <v>733</v>
      </c>
      <c r="L166" s="44"/>
      <c r="M166" s="217" t="s">
        <v>1</v>
      </c>
      <c r="N166" s="218" t="s">
        <v>41</v>
      </c>
      <c r="O166" s="91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1" t="s">
        <v>180</v>
      </c>
      <c r="AT166" s="221" t="s">
        <v>176</v>
      </c>
      <c r="AU166" s="221" t="s">
        <v>86</v>
      </c>
      <c r="AY166" s="17" t="s">
        <v>175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84</v>
      </c>
      <c r="BK166" s="222">
        <f>ROUND(I166*H166,2)</f>
        <v>0</v>
      </c>
      <c r="BL166" s="17" t="s">
        <v>180</v>
      </c>
      <c r="BM166" s="221" t="s">
        <v>775</v>
      </c>
    </row>
    <row r="167" s="2" customFormat="1" ht="24.15" customHeight="1">
      <c r="A167" s="38"/>
      <c r="B167" s="39"/>
      <c r="C167" s="210" t="s">
        <v>193</v>
      </c>
      <c r="D167" s="210" t="s">
        <v>176</v>
      </c>
      <c r="E167" s="211" t="s">
        <v>776</v>
      </c>
      <c r="F167" s="212" t="s">
        <v>777</v>
      </c>
      <c r="G167" s="213" t="s">
        <v>767</v>
      </c>
      <c r="H167" s="214">
        <v>535.23</v>
      </c>
      <c r="I167" s="215"/>
      <c r="J167" s="216">
        <f>ROUND(I167*H167,2)</f>
        <v>0</v>
      </c>
      <c r="K167" s="212" t="s">
        <v>733</v>
      </c>
      <c r="L167" s="44"/>
      <c r="M167" s="217" t="s">
        <v>1</v>
      </c>
      <c r="N167" s="218" t="s">
        <v>41</v>
      </c>
      <c r="O167" s="91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1" t="s">
        <v>180</v>
      </c>
      <c r="AT167" s="221" t="s">
        <v>176</v>
      </c>
      <c r="AU167" s="221" t="s">
        <v>86</v>
      </c>
      <c r="AY167" s="17" t="s">
        <v>175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7" t="s">
        <v>84</v>
      </c>
      <c r="BK167" s="222">
        <f>ROUND(I167*H167,2)</f>
        <v>0</v>
      </c>
      <c r="BL167" s="17" t="s">
        <v>180</v>
      </c>
      <c r="BM167" s="221" t="s">
        <v>778</v>
      </c>
    </row>
    <row r="168" s="12" customFormat="1">
      <c r="A168" s="12"/>
      <c r="B168" s="233"/>
      <c r="C168" s="234"/>
      <c r="D168" s="228" t="s">
        <v>431</v>
      </c>
      <c r="E168" s="234"/>
      <c r="F168" s="236" t="s">
        <v>779</v>
      </c>
      <c r="G168" s="234"/>
      <c r="H168" s="237">
        <v>535.23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43" t="s">
        <v>431</v>
      </c>
      <c r="AU168" s="243" t="s">
        <v>86</v>
      </c>
      <c r="AV168" s="12" t="s">
        <v>86</v>
      </c>
      <c r="AW168" s="12" t="s">
        <v>4</v>
      </c>
      <c r="AX168" s="12" t="s">
        <v>84</v>
      </c>
      <c r="AY168" s="243" t="s">
        <v>175</v>
      </c>
    </row>
    <row r="169" s="2" customFormat="1" ht="33" customHeight="1">
      <c r="A169" s="38"/>
      <c r="B169" s="39"/>
      <c r="C169" s="210" t="s">
        <v>212</v>
      </c>
      <c r="D169" s="210" t="s">
        <v>176</v>
      </c>
      <c r="E169" s="211" t="s">
        <v>780</v>
      </c>
      <c r="F169" s="212" t="s">
        <v>781</v>
      </c>
      <c r="G169" s="213" t="s">
        <v>767</v>
      </c>
      <c r="H169" s="214">
        <v>21.582</v>
      </c>
      <c r="I169" s="215"/>
      <c r="J169" s="216">
        <f>ROUND(I169*H169,2)</f>
        <v>0</v>
      </c>
      <c r="K169" s="212" t="s">
        <v>733</v>
      </c>
      <c r="L169" s="44"/>
      <c r="M169" s="217" t="s">
        <v>1</v>
      </c>
      <c r="N169" s="218" t="s">
        <v>41</v>
      </c>
      <c r="O169" s="91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1" t="s">
        <v>180</v>
      </c>
      <c r="AT169" s="221" t="s">
        <v>176</v>
      </c>
      <c r="AU169" s="221" t="s">
        <v>86</v>
      </c>
      <c r="AY169" s="17" t="s">
        <v>175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7" t="s">
        <v>84</v>
      </c>
      <c r="BK169" s="222">
        <f>ROUND(I169*H169,2)</f>
        <v>0</v>
      </c>
      <c r="BL169" s="17" t="s">
        <v>180</v>
      </c>
      <c r="BM169" s="221" t="s">
        <v>782</v>
      </c>
    </row>
    <row r="170" s="11" customFormat="1" ht="22.8" customHeight="1">
      <c r="A170" s="11"/>
      <c r="B170" s="196"/>
      <c r="C170" s="197"/>
      <c r="D170" s="198" t="s">
        <v>75</v>
      </c>
      <c r="E170" s="261" t="s">
        <v>783</v>
      </c>
      <c r="F170" s="261" t="s">
        <v>784</v>
      </c>
      <c r="G170" s="197"/>
      <c r="H170" s="197"/>
      <c r="I170" s="200"/>
      <c r="J170" s="262">
        <f>BK170</f>
        <v>0</v>
      </c>
      <c r="K170" s="197"/>
      <c r="L170" s="202"/>
      <c r="M170" s="203"/>
      <c r="N170" s="204"/>
      <c r="O170" s="204"/>
      <c r="P170" s="205">
        <f>P171</f>
        <v>0</v>
      </c>
      <c r="Q170" s="204"/>
      <c r="R170" s="205">
        <f>R171</f>
        <v>0</v>
      </c>
      <c r="S170" s="204"/>
      <c r="T170" s="206">
        <f>T171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207" t="s">
        <v>84</v>
      </c>
      <c r="AT170" s="208" t="s">
        <v>75</v>
      </c>
      <c r="AU170" s="208" t="s">
        <v>84</v>
      </c>
      <c r="AY170" s="207" t="s">
        <v>175</v>
      </c>
      <c r="BK170" s="209">
        <f>BK171</f>
        <v>0</v>
      </c>
    </row>
    <row r="171" s="2" customFormat="1" ht="21.75" customHeight="1">
      <c r="A171" s="38"/>
      <c r="B171" s="39"/>
      <c r="C171" s="210" t="s">
        <v>196</v>
      </c>
      <c r="D171" s="210" t="s">
        <v>176</v>
      </c>
      <c r="E171" s="211" t="s">
        <v>785</v>
      </c>
      <c r="F171" s="212" t="s">
        <v>786</v>
      </c>
      <c r="G171" s="213" t="s">
        <v>767</v>
      </c>
      <c r="H171" s="214">
        <v>12.607</v>
      </c>
      <c r="I171" s="215"/>
      <c r="J171" s="216">
        <f>ROUND(I171*H171,2)</f>
        <v>0</v>
      </c>
      <c r="K171" s="212" t="s">
        <v>733</v>
      </c>
      <c r="L171" s="44"/>
      <c r="M171" s="217" t="s">
        <v>1</v>
      </c>
      <c r="N171" s="218" t="s">
        <v>41</v>
      </c>
      <c r="O171" s="91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1" t="s">
        <v>180</v>
      </c>
      <c r="AT171" s="221" t="s">
        <v>176</v>
      </c>
      <c r="AU171" s="221" t="s">
        <v>86</v>
      </c>
      <c r="AY171" s="17" t="s">
        <v>175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7" t="s">
        <v>84</v>
      </c>
      <c r="BK171" s="222">
        <f>ROUND(I171*H171,2)</f>
        <v>0</v>
      </c>
      <c r="BL171" s="17" t="s">
        <v>180</v>
      </c>
      <c r="BM171" s="221" t="s">
        <v>787</v>
      </c>
    </row>
    <row r="172" s="11" customFormat="1" ht="25.92" customHeight="1">
      <c r="A172" s="11"/>
      <c r="B172" s="196"/>
      <c r="C172" s="197"/>
      <c r="D172" s="198" t="s">
        <v>75</v>
      </c>
      <c r="E172" s="199" t="s">
        <v>788</v>
      </c>
      <c r="F172" s="199" t="s">
        <v>789</v>
      </c>
      <c r="G172" s="197"/>
      <c r="H172" s="197"/>
      <c r="I172" s="200"/>
      <c r="J172" s="201">
        <f>BK172</f>
        <v>0</v>
      </c>
      <c r="K172" s="197"/>
      <c r="L172" s="202"/>
      <c r="M172" s="203"/>
      <c r="N172" s="204"/>
      <c r="O172" s="204"/>
      <c r="P172" s="205">
        <f>P173</f>
        <v>0</v>
      </c>
      <c r="Q172" s="204"/>
      <c r="R172" s="205">
        <f>R173</f>
        <v>0</v>
      </c>
      <c r="S172" s="204"/>
      <c r="T172" s="206">
        <f>T173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207" t="s">
        <v>86</v>
      </c>
      <c r="AT172" s="208" t="s">
        <v>75</v>
      </c>
      <c r="AU172" s="208" t="s">
        <v>76</v>
      </c>
      <c r="AY172" s="207" t="s">
        <v>175</v>
      </c>
      <c r="BK172" s="209">
        <f>BK173</f>
        <v>0</v>
      </c>
    </row>
    <row r="173" s="11" customFormat="1" ht="22.8" customHeight="1">
      <c r="A173" s="11"/>
      <c r="B173" s="196"/>
      <c r="C173" s="197"/>
      <c r="D173" s="198" t="s">
        <v>75</v>
      </c>
      <c r="E173" s="261" t="s">
        <v>790</v>
      </c>
      <c r="F173" s="261" t="s">
        <v>791</v>
      </c>
      <c r="G173" s="197"/>
      <c r="H173" s="197"/>
      <c r="I173" s="200"/>
      <c r="J173" s="262">
        <f>BK173</f>
        <v>0</v>
      </c>
      <c r="K173" s="197"/>
      <c r="L173" s="202"/>
      <c r="M173" s="203"/>
      <c r="N173" s="204"/>
      <c r="O173" s="204"/>
      <c r="P173" s="205">
        <f>SUM(P174:P201)</f>
        <v>0</v>
      </c>
      <c r="Q173" s="204"/>
      <c r="R173" s="205">
        <f>SUM(R174:R201)</f>
        <v>0</v>
      </c>
      <c r="S173" s="204"/>
      <c r="T173" s="206">
        <f>SUM(T174:T201)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207" t="s">
        <v>86</v>
      </c>
      <c r="AT173" s="208" t="s">
        <v>75</v>
      </c>
      <c r="AU173" s="208" t="s">
        <v>84</v>
      </c>
      <c r="AY173" s="207" t="s">
        <v>175</v>
      </c>
      <c r="BK173" s="209">
        <f>SUM(BK174:BK201)</f>
        <v>0</v>
      </c>
    </row>
    <row r="174" s="2" customFormat="1" ht="24.15" customHeight="1">
      <c r="A174" s="38"/>
      <c r="B174" s="39"/>
      <c r="C174" s="210" t="s">
        <v>240</v>
      </c>
      <c r="D174" s="210" t="s">
        <v>176</v>
      </c>
      <c r="E174" s="211" t="s">
        <v>792</v>
      </c>
      <c r="F174" s="212" t="s">
        <v>793</v>
      </c>
      <c r="G174" s="213" t="s">
        <v>350</v>
      </c>
      <c r="H174" s="214">
        <v>420</v>
      </c>
      <c r="I174" s="215"/>
      <c r="J174" s="216">
        <f>ROUND(I174*H174,2)</f>
        <v>0</v>
      </c>
      <c r="K174" s="212" t="s">
        <v>733</v>
      </c>
      <c r="L174" s="44"/>
      <c r="M174" s="217" t="s">
        <v>1</v>
      </c>
      <c r="N174" s="218" t="s">
        <v>41</v>
      </c>
      <c r="O174" s="91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203</v>
      </c>
      <c r="AT174" s="221" t="s">
        <v>176</v>
      </c>
      <c r="AU174" s="221" t="s">
        <v>86</v>
      </c>
      <c r="AY174" s="17" t="s">
        <v>175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84</v>
      </c>
      <c r="BK174" s="222">
        <f>ROUND(I174*H174,2)</f>
        <v>0</v>
      </c>
      <c r="BL174" s="17" t="s">
        <v>203</v>
      </c>
      <c r="BM174" s="221" t="s">
        <v>794</v>
      </c>
    </row>
    <row r="175" s="12" customFormat="1">
      <c r="A175" s="12"/>
      <c r="B175" s="233"/>
      <c r="C175" s="234"/>
      <c r="D175" s="228" t="s">
        <v>431</v>
      </c>
      <c r="E175" s="235" t="s">
        <v>1</v>
      </c>
      <c r="F175" s="236" t="s">
        <v>795</v>
      </c>
      <c r="G175" s="234"/>
      <c r="H175" s="237">
        <v>420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43" t="s">
        <v>431</v>
      </c>
      <c r="AU175" s="243" t="s">
        <v>86</v>
      </c>
      <c r="AV175" s="12" t="s">
        <v>86</v>
      </c>
      <c r="AW175" s="12" t="s">
        <v>32</v>
      </c>
      <c r="AX175" s="12" t="s">
        <v>84</v>
      </c>
      <c r="AY175" s="243" t="s">
        <v>175</v>
      </c>
    </row>
    <row r="176" s="2" customFormat="1" ht="24.15" customHeight="1">
      <c r="A176" s="38"/>
      <c r="B176" s="39"/>
      <c r="C176" s="210" t="s">
        <v>200</v>
      </c>
      <c r="D176" s="210" t="s">
        <v>176</v>
      </c>
      <c r="E176" s="211" t="s">
        <v>796</v>
      </c>
      <c r="F176" s="212" t="s">
        <v>797</v>
      </c>
      <c r="G176" s="213" t="s">
        <v>798</v>
      </c>
      <c r="H176" s="273"/>
      <c r="I176" s="215"/>
      <c r="J176" s="216">
        <f>ROUND(I176*H176,2)</f>
        <v>0</v>
      </c>
      <c r="K176" s="212" t="s">
        <v>733</v>
      </c>
      <c r="L176" s="44"/>
      <c r="M176" s="217" t="s">
        <v>1</v>
      </c>
      <c r="N176" s="218" t="s">
        <v>41</v>
      </c>
      <c r="O176" s="91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203</v>
      </c>
      <c r="AT176" s="221" t="s">
        <v>176</v>
      </c>
      <c r="AU176" s="221" t="s">
        <v>86</v>
      </c>
      <c r="AY176" s="17" t="s">
        <v>175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84</v>
      </c>
      <c r="BK176" s="222">
        <f>ROUND(I176*H176,2)</f>
        <v>0</v>
      </c>
      <c r="BL176" s="17" t="s">
        <v>203</v>
      </c>
      <c r="BM176" s="221" t="s">
        <v>799</v>
      </c>
    </row>
    <row r="177" s="2" customFormat="1" ht="24.15" customHeight="1">
      <c r="A177" s="38"/>
      <c r="B177" s="39"/>
      <c r="C177" s="210" t="s">
        <v>8</v>
      </c>
      <c r="D177" s="210" t="s">
        <v>176</v>
      </c>
      <c r="E177" s="211" t="s">
        <v>800</v>
      </c>
      <c r="F177" s="212" t="s">
        <v>801</v>
      </c>
      <c r="G177" s="213" t="s">
        <v>798</v>
      </c>
      <c r="H177" s="273"/>
      <c r="I177" s="215"/>
      <c r="J177" s="216">
        <f>ROUND(I177*H177,2)</f>
        <v>0</v>
      </c>
      <c r="K177" s="212" t="s">
        <v>733</v>
      </c>
      <c r="L177" s="44"/>
      <c r="M177" s="217" t="s">
        <v>1</v>
      </c>
      <c r="N177" s="218" t="s">
        <v>41</v>
      </c>
      <c r="O177" s="91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1" t="s">
        <v>203</v>
      </c>
      <c r="AT177" s="221" t="s">
        <v>176</v>
      </c>
      <c r="AU177" s="221" t="s">
        <v>86</v>
      </c>
      <c r="AY177" s="17" t="s">
        <v>175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84</v>
      </c>
      <c r="BK177" s="222">
        <f>ROUND(I177*H177,2)</f>
        <v>0</v>
      </c>
      <c r="BL177" s="17" t="s">
        <v>203</v>
      </c>
      <c r="BM177" s="221" t="s">
        <v>802</v>
      </c>
    </row>
    <row r="178" s="2" customFormat="1" ht="21.75" customHeight="1">
      <c r="A178" s="38"/>
      <c r="B178" s="39"/>
      <c r="C178" s="210" t="s">
        <v>203</v>
      </c>
      <c r="D178" s="210" t="s">
        <v>176</v>
      </c>
      <c r="E178" s="211" t="s">
        <v>803</v>
      </c>
      <c r="F178" s="212" t="s">
        <v>804</v>
      </c>
      <c r="G178" s="213" t="s">
        <v>350</v>
      </c>
      <c r="H178" s="214">
        <v>174</v>
      </c>
      <c r="I178" s="215"/>
      <c r="J178" s="216">
        <f>ROUND(I178*H178,2)</f>
        <v>0</v>
      </c>
      <c r="K178" s="212" t="s">
        <v>1</v>
      </c>
      <c r="L178" s="44"/>
      <c r="M178" s="217" t="s">
        <v>1</v>
      </c>
      <c r="N178" s="218" t="s">
        <v>41</v>
      </c>
      <c r="O178" s="91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1" t="s">
        <v>203</v>
      </c>
      <c r="AT178" s="221" t="s">
        <v>176</v>
      </c>
      <c r="AU178" s="221" t="s">
        <v>86</v>
      </c>
      <c r="AY178" s="17" t="s">
        <v>175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7" t="s">
        <v>84</v>
      </c>
      <c r="BK178" s="222">
        <f>ROUND(I178*H178,2)</f>
        <v>0</v>
      </c>
      <c r="BL178" s="17" t="s">
        <v>203</v>
      </c>
      <c r="BM178" s="221" t="s">
        <v>805</v>
      </c>
    </row>
    <row r="179" s="12" customFormat="1">
      <c r="A179" s="12"/>
      <c r="B179" s="233"/>
      <c r="C179" s="234"/>
      <c r="D179" s="228" t="s">
        <v>431</v>
      </c>
      <c r="E179" s="235" t="s">
        <v>1</v>
      </c>
      <c r="F179" s="236" t="s">
        <v>806</v>
      </c>
      <c r="G179" s="234"/>
      <c r="H179" s="237">
        <v>36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43" t="s">
        <v>431</v>
      </c>
      <c r="AU179" s="243" t="s">
        <v>86</v>
      </c>
      <c r="AV179" s="12" t="s">
        <v>86</v>
      </c>
      <c r="AW179" s="12" t="s">
        <v>32</v>
      </c>
      <c r="AX179" s="12" t="s">
        <v>76</v>
      </c>
      <c r="AY179" s="243" t="s">
        <v>175</v>
      </c>
    </row>
    <row r="180" s="12" customFormat="1">
      <c r="A180" s="12"/>
      <c r="B180" s="233"/>
      <c r="C180" s="234"/>
      <c r="D180" s="228" t="s">
        <v>431</v>
      </c>
      <c r="E180" s="235" t="s">
        <v>1</v>
      </c>
      <c r="F180" s="236" t="s">
        <v>807</v>
      </c>
      <c r="G180" s="234"/>
      <c r="H180" s="237">
        <v>59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43" t="s">
        <v>431</v>
      </c>
      <c r="AU180" s="243" t="s">
        <v>86</v>
      </c>
      <c r="AV180" s="12" t="s">
        <v>86</v>
      </c>
      <c r="AW180" s="12" t="s">
        <v>32</v>
      </c>
      <c r="AX180" s="12" t="s">
        <v>76</v>
      </c>
      <c r="AY180" s="243" t="s">
        <v>175</v>
      </c>
    </row>
    <row r="181" s="12" customFormat="1">
      <c r="A181" s="12"/>
      <c r="B181" s="233"/>
      <c r="C181" s="234"/>
      <c r="D181" s="228" t="s">
        <v>431</v>
      </c>
      <c r="E181" s="235" t="s">
        <v>1</v>
      </c>
      <c r="F181" s="236" t="s">
        <v>808</v>
      </c>
      <c r="G181" s="234"/>
      <c r="H181" s="237">
        <v>41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43" t="s">
        <v>431</v>
      </c>
      <c r="AU181" s="243" t="s">
        <v>86</v>
      </c>
      <c r="AV181" s="12" t="s">
        <v>86</v>
      </c>
      <c r="AW181" s="12" t="s">
        <v>32</v>
      </c>
      <c r="AX181" s="12" t="s">
        <v>76</v>
      </c>
      <c r="AY181" s="243" t="s">
        <v>175</v>
      </c>
    </row>
    <row r="182" s="12" customFormat="1">
      <c r="A182" s="12"/>
      <c r="B182" s="233"/>
      <c r="C182" s="234"/>
      <c r="D182" s="228" t="s">
        <v>431</v>
      </c>
      <c r="E182" s="235" t="s">
        <v>1</v>
      </c>
      <c r="F182" s="236" t="s">
        <v>809</v>
      </c>
      <c r="G182" s="234"/>
      <c r="H182" s="237">
        <v>38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43" t="s">
        <v>431</v>
      </c>
      <c r="AU182" s="243" t="s">
        <v>86</v>
      </c>
      <c r="AV182" s="12" t="s">
        <v>86</v>
      </c>
      <c r="AW182" s="12" t="s">
        <v>32</v>
      </c>
      <c r="AX182" s="12" t="s">
        <v>76</v>
      </c>
      <c r="AY182" s="243" t="s">
        <v>175</v>
      </c>
    </row>
    <row r="183" s="13" customFormat="1">
      <c r="A183" s="13"/>
      <c r="B183" s="244"/>
      <c r="C183" s="245"/>
      <c r="D183" s="228" t="s">
        <v>431</v>
      </c>
      <c r="E183" s="246" t="s">
        <v>1</v>
      </c>
      <c r="F183" s="247" t="s">
        <v>433</v>
      </c>
      <c r="G183" s="245"/>
      <c r="H183" s="248">
        <v>174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4" t="s">
        <v>431</v>
      </c>
      <c r="AU183" s="254" t="s">
        <v>86</v>
      </c>
      <c r="AV183" s="13" t="s">
        <v>180</v>
      </c>
      <c r="AW183" s="13" t="s">
        <v>32</v>
      </c>
      <c r="AX183" s="13" t="s">
        <v>84</v>
      </c>
      <c r="AY183" s="254" t="s">
        <v>175</v>
      </c>
    </row>
    <row r="184" s="2" customFormat="1" ht="21.75" customHeight="1">
      <c r="A184" s="38"/>
      <c r="B184" s="39"/>
      <c r="C184" s="210" t="s">
        <v>337</v>
      </c>
      <c r="D184" s="210" t="s">
        <v>176</v>
      </c>
      <c r="E184" s="211" t="s">
        <v>810</v>
      </c>
      <c r="F184" s="212" t="s">
        <v>811</v>
      </c>
      <c r="G184" s="213" t="s">
        <v>350</v>
      </c>
      <c r="H184" s="214">
        <v>245</v>
      </c>
      <c r="I184" s="215"/>
      <c r="J184" s="216">
        <f>ROUND(I184*H184,2)</f>
        <v>0</v>
      </c>
      <c r="K184" s="212" t="s">
        <v>1</v>
      </c>
      <c r="L184" s="44"/>
      <c r="M184" s="217" t="s">
        <v>1</v>
      </c>
      <c r="N184" s="218" t="s">
        <v>41</v>
      </c>
      <c r="O184" s="91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1" t="s">
        <v>203</v>
      </c>
      <c r="AT184" s="221" t="s">
        <v>176</v>
      </c>
      <c r="AU184" s="221" t="s">
        <v>86</v>
      </c>
      <c r="AY184" s="17" t="s">
        <v>175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7" t="s">
        <v>84</v>
      </c>
      <c r="BK184" s="222">
        <f>ROUND(I184*H184,2)</f>
        <v>0</v>
      </c>
      <c r="BL184" s="17" t="s">
        <v>203</v>
      </c>
      <c r="BM184" s="221" t="s">
        <v>812</v>
      </c>
    </row>
    <row r="185" s="12" customFormat="1">
      <c r="A185" s="12"/>
      <c r="B185" s="233"/>
      <c r="C185" s="234"/>
      <c r="D185" s="228" t="s">
        <v>431</v>
      </c>
      <c r="E185" s="235" t="s">
        <v>1</v>
      </c>
      <c r="F185" s="236" t="s">
        <v>813</v>
      </c>
      <c r="G185" s="234"/>
      <c r="H185" s="237">
        <v>32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43" t="s">
        <v>431</v>
      </c>
      <c r="AU185" s="243" t="s">
        <v>86</v>
      </c>
      <c r="AV185" s="12" t="s">
        <v>86</v>
      </c>
      <c r="AW185" s="12" t="s">
        <v>32</v>
      </c>
      <c r="AX185" s="12" t="s">
        <v>76</v>
      </c>
      <c r="AY185" s="243" t="s">
        <v>175</v>
      </c>
    </row>
    <row r="186" s="12" customFormat="1">
      <c r="A186" s="12"/>
      <c r="B186" s="233"/>
      <c r="C186" s="234"/>
      <c r="D186" s="228" t="s">
        <v>431</v>
      </c>
      <c r="E186" s="235" t="s">
        <v>1</v>
      </c>
      <c r="F186" s="236" t="s">
        <v>814</v>
      </c>
      <c r="G186" s="234"/>
      <c r="H186" s="237">
        <v>85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43" t="s">
        <v>431</v>
      </c>
      <c r="AU186" s="243" t="s">
        <v>86</v>
      </c>
      <c r="AV186" s="12" t="s">
        <v>86</v>
      </c>
      <c r="AW186" s="12" t="s">
        <v>32</v>
      </c>
      <c r="AX186" s="12" t="s">
        <v>76</v>
      </c>
      <c r="AY186" s="243" t="s">
        <v>175</v>
      </c>
    </row>
    <row r="187" s="12" customFormat="1">
      <c r="A187" s="12"/>
      <c r="B187" s="233"/>
      <c r="C187" s="234"/>
      <c r="D187" s="228" t="s">
        <v>431</v>
      </c>
      <c r="E187" s="235" t="s">
        <v>1</v>
      </c>
      <c r="F187" s="236" t="s">
        <v>815</v>
      </c>
      <c r="G187" s="234"/>
      <c r="H187" s="237">
        <v>73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43" t="s">
        <v>431</v>
      </c>
      <c r="AU187" s="243" t="s">
        <v>86</v>
      </c>
      <c r="AV187" s="12" t="s">
        <v>86</v>
      </c>
      <c r="AW187" s="12" t="s">
        <v>32</v>
      </c>
      <c r="AX187" s="12" t="s">
        <v>76</v>
      </c>
      <c r="AY187" s="243" t="s">
        <v>175</v>
      </c>
    </row>
    <row r="188" s="12" customFormat="1">
      <c r="A188" s="12"/>
      <c r="B188" s="233"/>
      <c r="C188" s="234"/>
      <c r="D188" s="228" t="s">
        <v>431</v>
      </c>
      <c r="E188" s="235" t="s">
        <v>1</v>
      </c>
      <c r="F188" s="236" t="s">
        <v>816</v>
      </c>
      <c r="G188" s="234"/>
      <c r="H188" s="237">
        <v>55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43" t="s">
        <v>431</v>
      </c>
      <c r="AU188" s="243" t="s">
        <v>86</v>
      </c>
      <c r="AV188" s="12" t="s">
        <v>86</v>
      </c>
      <c r="AW188" s="12" t="s">
        <v>32</v>
      </c>
      <c r="AX188" s="12" t="s">
        <v>76</v>
      </c>
      <c r="AY188" s="243" t="s">
        <v>175</v>
      </c>
    </row>
    <row r="189" s="13" customFormat="1">
      <c r="A189" s="13"/>
      <c r="B189" s="244"/>
      <c r="C189" s="245"/>
      <c r="D189" s="228" t="s">
        <v>431</v>
      </c>
      <c r="E189" s="246" t="s">
        <v>1</v>
      </c>
      <c r="F189" s="247" t="s">
        <v>433</v>
      </c>
      <c r="G189" s="245"/>
      <c r="H189" s="248">
        <v>245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4" t="s">
        <v>431</v>
      </c>
      <c r="AU189" s="254" t="s">
        <v>86</v>
      </c>
      <c r="AV189" s="13" t="s">
        <v>180</v>
      </c>
      <c r="AW189" s="13" t="s">
        <v>32</v>
      </c>
      <c r="AX189" s="13" t="s">
        <v>84</v>
      </c>
      <c r="AY189" s="254" t="s">
        <v>175</v>
      </c>
    </row>
    <row r="190" s="2" customFormat="1" ht="24.15" customHeight="1">
      <c r="A190" s="38"/>
      <c r="B190" s="39"/>
      <c r="C190" s="210" t="s">
        <v>208</v>
      </c>
      <c r="D190" s="210" t="s">
        <v>176</v>
      </c>
      <c r="E190" s="211" t="s">
        <v>817</v>
      </c>
      <c r="F190" s="212" t="s">
        <v>818</v>
      </c>
      <c r="G190" s="213" t="s">
        <v>732</v>
      </c>
      <c r="H190" s="214">
        <v>102</v>
      </c>
      <c r="I190" s="215"/>
      <c r="J190" s="216">
        <f>ROUND(I190*H190,2)</f>
        <v>0</v>
      </c>
      <c r="K190" s="212" t="s">
        <v>1</v>
      </c>
      <c r="L190" s="44"/>
      <c r="M190" s="217" t="s">
        <v>1</v>
      </c>
      <c r="N190" s="218" t="s">
        <v>41</v>
      </c>
      <c r="O190" s="91"/>
      <c r="P190" s="219">
        <f>O190*H190</f>
        <v>0</v>
      </c>
      <c r="Q190" s="219">
        <v>0</v>
      </c>
      <c r="R190" s="219">
        <f>Q190*H190</f>
        <v>0</v>
      </c>
      <c r="S190" s="219">
        <v>0</v>
      </c>
      <c r="T190" s="22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1" t="s">
        <v>203</v>
      </c>
      <c r="AT190" s="221" t="s">
        <v>176</v>
      </c>
      <c r="AU190" s="221" t="s">
        <v>86</v>
      </c>
      <c r="AY190" s="17" t="s">
        <v>175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7" t="s">
        <v>84</v>
      </c>
      <c r="BK190" s="222">
        <f>ROUND(I190*H190,2)</f>
        <v>0</v>
      </c>
      <c r="BL190" s="17" t="s">
        <v>203</v>
      </c>
      <c r="BM190" s="221" t="s">
        <v>819</v>
      </c>
    </row>
    <row r="191" s="12" customFormat="1">
      <c r="A191" s="12"/>
      <c r="B191" s="233"/>
      <c r="C191" s="234"/>
      <c r="D191" s="228" t="s">
        <v>431</v>
      </c>
      <c r="E191" s="235" t="s">
        <v>1</v>
      </c>
      <c r="F191" s="236" t="s">
        <v>820</v>
      </c>
      <c r="G191" s="234"/>
      <c r="H191" s="237">
        <v>21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43" t="s">
        <v>431</v>
      </c>
      <c r="AU191" s="243" t="s">
        <v>86</v>
      </c>
      <c r="AV191" s="12" t="s">
        <v>86</v>
      </c>
      <c r="AW191" s="12" t="s">
        <v>32</v>
      </c>
      <c r="AX191" s="12" t="s">
        <v>76</v>
      </c>
      <c r="AY191" s="243" t="s">
        <v>175</v>
      </c>
    </row>
    <row r="192" s="12" customFormat="1">
      <c r="A192" s="12"/>
      <c r="B192" s="233"/>
      <c r="C192" s="234"/>
      <c r="D192" s="228" t="s">
        <v>431</v>
      </c>
      <c r="E192" s="235" t="s">
        <v>1</v>
      </c>
      <c r="F192" s="236" t="s">
        <v>821</v>
      </c>
      <c r="G192" s="234"/>
      <c r="H192" s="237">
        <v>35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43" t="s">
        <v>431</v>
      </c>
      <c r="AU192" s="243" t="s">
        <v>86</v>
      </c>
      <c r="AV192" s="12" t="s">
        <v>86</v>
      </c>
      <c r="AW192" s="12" t="s">
        <v>32</v>
      </c>
      <c r="AX192" s="12" t="s">
        <v>76</v>
      </c>
      <c r="AY192" s="243" t="s">
        <v>175</v>
      </c>
    </row>
    <row r="193" s="12" customFormat="1">
      <c r="A193" s="12"/>
      <c r="B193" s="233"/>
      <c r="C193" s="234"/>
      <c r="D193" s="228" t="s">
        <v>431</v>
      </c>
      <c r="E193" s="235" t="s">
        <v>1</v>
      </c>
      <c r="F193" s="236" t="s">
        <v>822</v>
      </c>
      <c r="G193" s="234"/>
      <c r="H193" s="237">
        <v>24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43" t="s">
        <v>431</v>
      </c>
      <c r="AU193" s="243" t="s">
        <v>86</v>
      </c>
      <c r="AV193" s="12" t="s">
        <v>86</v>
      </c>
      <c r="AW193" s="12" t="s">
        <v>32</v>
      </c>
      <c r="AX193" s="12" t="s">
        <v>76</v>
      </c>
      <c r="AY193" s="243" t="s">
        <v>175</v>
      </c>
    </row>
    <row r="194" s="12" customFormat="1">
      <c r="A194" s="12"/>
      <c r="B194" s="233"/>
      <c r="C194" s="234"/>
      <c r="D194" s="228" t="s">
        <v>431</v>
      </c>
      <c r="E194" s="235" t="s">
        <v>1</v>
      </c>
      <c r="F194" s="236" t="s">
        <v>823</v>
      </c>
      <c r="G194" s="234"/>
      <c r="H194" s="237">
        <v>22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43" t="s">
        <v>431</v>
      </c>
      <c r="AU194" s="243" t="s">
        <v>86</v>
      </c>
      <c r="AV194" s="12" t="s">
        <v>86</v>
      </c>
      <c r="AW194" s="12" t="s">
        <v>32</v>
      </c>
      <c r="AX194" s="12" t="s">
        <v>76</v>
      </c>
      <c r="AY194" s="243" t="s">
        <v>175</v>
      </c>
    </row>
    <row r="195" s="13" customFormat="1">
      <c r="A195" s="13"/>
      <c r="B195" s="244"/>
      <c r="C195" s="245"/>
      <c r="D195" s="228" t="s">
        <v>431</v>
      </c>
      <c r="E195" s="246" t="s">
        <v>1</v>
      </c>
      <c r="F195" s="247" t="s">
        <v>433</v>
      </c>
      <c r="G195" s="245"/>
      <c r="H195" s="248">
        <v>102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4" t="s">
        <v>431</v>
      </c>
      <c r="AU195" s="254" t="s">
        <v>86</v>
      </c>
      <c r="AV195" s="13" t="s">
        <v>180</v>
      </c>
      <c r="AW195" s="13" t="s">
        <v>32</v>
      </c>
      <c r="AX195" s="13" t="s">
        <v>84</v>
      </c>
      <c r="AY195" s="254" t="s">
        <v>175</v>
      </c>
    </row>
    <row r="196" s="2" customFormat="1" ht="16.5" customHeight="1">
      <c r="A196" s="38"/>
      <c r="B196" s="39"/>
      <c r="C196" s="210" t="s">
        <v>347</v>
      </c>
      <c r="D196" s="210" t="s">
        <v>176</v>
      </c>
      <c r="E196" s="211" t="s">
        <v>824</v>
      </c>
      <c r="F196" s="212" t="s">
        <v>825</v>
      </c>
      <c r="G196" s="213" t="s">
        <v>732</v>
      </c>
      <c r="H196" s="214">
        <v>113</v>
      </c>
      <c r="I196" s="215"/>
      <c r="J196" s="216">
        <f>ROUND(I196*H196,2)</f>
        <v>0</v>
      </c>
      <c r="K196" s="212" t="s">
        <v>1</v>
      </c>
      <c r="L196" s="44"/>
      <c r="M196" s="217" t="s">
        <v>1</v>
      </c>
      <c r="N196" s="218" t="s">
        <v>41</v>
      </c>
      <c r="O196" s="91"/>
      <c r="P196" s="219">
        <f>O196*H196</f>
        <v>0</v>
      </c>
      <c r="Q196" s="219">
        <v>0</v>
      </c>
      <c r="R196" s="219">
        <f>Q196*H196</f>
        <v>0</v>
      </c>
      <c r="S196" s="219">
        <v>0</v>
      </c>
      <c r="T196" s="22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1" t="s">
        <v>203</v>
      </c>
      <c r="AT196" s="221" t="s">
        <v>176</v>
      </c>
      <c r="AU196" s="221" t="s">
        <v>86</v>
      </c>
      <c r="AY196" s="17" t="s">
        <v>175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7" t="s">
        <v>84</v>
      </c>
      <c r="BK196" s="222">
        <f>ROUND(I196*H196,2)</f>
        <v>0</v>
      </c>
      <c r="BL196" s="17" t="s">
        <v>203</v>
      </c>
      <c r="BM196" s="221" t="s">
        <v>826</v>
      </c>
    </row>
    <row r="197" s="12" customFormat="1">
      <c r="A197" s="12"/>
      <c r="B197" s="233"/>
      <c r="C197" s="234"/>
      <c r="D197" s="228" t="s">
        <v>431</v>
      </c>
      <c r="E197" s="235" t="s">
        <v>1</v>
      </c>
      <c r="F197" s="236" t="s">
        <v>827</v>
      </c>
      <c r="G197" s="234"/>
      <c r="H197" s="237">
        <v>21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43" t="s">
        <v>431</v>
      </c>
      <c r="AU197" s="243" t="s">
        <v>86</v>
      </c>
      <c r="AV197" s="12" t="s">
        <v>86</v>
      </c>
      <c r="AW197" s="12" t="s">
        <v>32</v>
      </c>
      <c r="AX197" s="12" t="s">
        <v>76</v>
      </c>
      <c r="AY197" s="243" t="s">
        <v>175</v>
      </c>
    </row>
    <row r="198" s="12" customFormat="1">
      <c r="A198" s="12"/>
      <c r="B198" s="233"/>
      <c r="C198" s="234"/>
      <c r="D198" s="228" t="s">
        <v>431</v>
      </c>
      <c r="E198" s="235" t="s">
        <v>1</v>
      </c>
      <c r="F198" s="236" t="s">
        <v>828</v>
      </c>
      <c r="G198" s="234"/>
      <c r="H198" s="237">
        <v>41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43" t="s">
        <v>431</v>
      </c>
      <c r="AU198" s="243" t="s">
        <v>86</v>
      </c>
      <c r="AV198" s="12" t="s">
        <v>86</v>
      </c>
      <c r="AW198" s="12" t="s">
        <v>32</v>
      </c>
      <c r="AX198" s="12" t="s">
        <v>76</v>
      </c>
      <c r="AY198" s="243" t="s">
        <v>175</v>
      </c>
    </row>
    <row r="199" s="12" customFormat="1">
      <c r="A199" s="12"/>
      <c r="B199" s="233"/>
      <c r="C199" s="234"/>
      <c r="D199" s="228" t="s">
        <v>431</v>
      </c>
      <c r="E199" s="235" t="s">
        <v>1</v>
      </c>
      <c r="F199" s="236" t="s">
        <v>829</v>
      </c>
      <c r="G199" s="234"/>
      <c r="H199" s="237">
        <v>27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43" t="s">
        <v>431</v>
      </c>
      <c r="AU199" s="243" t="s">
        <v>86</v>
      </c>
      <c r="AV199" s="12" t="s">
        <v>86</v>
      </c>
      <c r="AW199" s="12" t="s">
        <v>32</v>
      </c>
      <c r="AX199" s="12" t="s">
        <v>76</v>
      </c>
      <c r="AY199" s="243" t="s">
        <v>175</v>
      </c>
    </row>
    <row r="200" s="12" customFormat="1">
      <c r="A200" s="12"/>
      <c r="B200" s="233"/>
      <c r="C200" s="234"/>
      <c r="D200" s="228" t="s">
        <v>431</v>
      </c>
      <c r="E200" s="235" t="s">
        <v>1</v>
      </c>
      <c r="F200" s="236" t="s">
        <v>830</v>
      </c>
      <c r="G200" s="234"/>
      <c r="H200" s="237">
        <v>24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43" t="s">
        <v>431</v>
      </c>
      <c r="AU200" s="243" t="s">
        <v>86</v>
      </c>
      <c r="AV200" s="12" t="s">
        <v>86</v>
      </c>
      <c r="AW200" s="12" t="s">
        <v>32</v>
      </c>
      <c r="AX200" s="12" t="s">
        <v>76</v>
      </c>
      <c r="AY200" s="243" t="s">
        <v>175</v>
      </c>
    </row>
    <row r="201" s="13" customFormat="1">
      <c r="A201" s="13"/>
      <c r="B201" s="244"/>
      <c r="C201" s="245"/>
      <c r="D201" s="228" t="s">
        <v>431</v>
      </c>
      <c r="E201" s="246" t="s">
        <v>1</v>
      </c>
      <c r="F201" s="247" t="s">
        <v>433</v>
      </c>
      <c r="G201" s="245"/>
      <c r="H201" s="248">
        <v>113</v>
      </c>
      <c r="I201" s="249"/>
      <c r="J201" s="245"/>
      <c r="K201" s="245"/>
      <c r="L201" s="250"/>
      <c r="M201" s="274"/>
      <c r="N201" s="275"/>
      <c r="O201" s="275"/>
      <c r="P201" s="275"/>
      <c r="Q201" s="275"/>
      <c r="R201" s="275"/>
      <c r="S201" s="275"/>
      <c r="T201" s="27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4" t="s">
        <v>431</v>
      </c>
      <c r="AU201" s="254" t="s">
        <v>86</v>
      </c>
      <c r="AV201" s="13" t="s">
        <v>180</v>
      </c>
      <c r="AW201" s="13" t="s">
        <v>32</v>
      </c>
      <c r="AX201" s="13" t="s">
        <v>84</v>
      </c>
      <c r="AY201" s="254" t="s">
        <v>175</v>
      </c>
    </row>
    <row r="202" s="2" customFormat="1" ht="6.96" customHeight="1">
      <c r="A202" s="38"/>
      <c r="B202" s="66"/>
      <c r="C202" s="67"/>
      <c r="D202" s="67"/>
      <c r="E202" s="67"/>
      <c r="F202" s="67"/>
      <c r="G202" s="67"/>
      <c r="H202" s="67"/>
      <c r="I202" s="67"/>
      <c r="J202" s="67"/>
      <c r="K202" s="67"/>
      <c r="L202" s="44"/>
      <c r="M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</row>
  </sheetData>
  <sheetProtection sheet="1" autoFilter="0" formatColumns="0" formatRows="0" objects="1" scenarios="1" spinCount="100000" saltValue="GdhkdxNfTQ/UYmJYayRaK/Tg0Ie45KU016ORKHMHPAUDRmNw6Y3kOs5H+4uKEnRjmjk4qVN0Y7DexUo2aDp+Vg==" hashValue="qAaDzf3oyQ7Y9hpJljcu3bOFSDk1VsUswQ0Q4JAj6foxx2P+O1TbWjYOwQ6bN3EKNcgWxSVNbBqe3hIH+AM3qw==" algorithmName="SHA-512" password="CC35"/>
  <autoFilter ref="C123:K20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ROUND((SUM(BE117:BE130)),  2)</f>
        <v>0</v>
      </c>
      <c r="G33" s="38"/>
      <c r="H33" s="38"/>
      <c r="I33" s="155">
        <v>0.21</v>
      </c>
      <c r="J33" s="154">
        <f>ROUND(((SUM(BE117:BE130))*I33),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ROUND((SUM(BF117:BF130)),  2)</f>
        <v>0</v>
      </c>
      <c r="G34" s="38"/>
      <c r="H34" s="38"/>
      <c r="I34" s="155">
        <v>0.15</v>
      </c>
      <c r="J34" s="154">
        <f>ROUND(((SUM(BF117:BF130))*I34),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ROUND((SUM(BG117:BG130)),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ROUND((SUM(BH117:BH130)),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ROUND((SUM(BI117:BI130)),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001 - Klimatizace 1. etapa - ZC1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159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160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Klimatizace, slaboproudy - poliklinika Karviná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151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001 - Klimatizace 1. etapa - ZC1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18. 7. 2023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Statutární město Karviná</v>
      </c>
      <c r="G113" s="40"/>
      <c r="H113" s="40"/>
      <c r="I113" s="32" t="s">
        <v>30</v>
      </c>
      <c r="J113" s="36" t="str">
        <f>E21</f>
        <v>ATRIS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161</v>
      </c>
      <c r="D116" s="188" t="s">
        <v>61</v>
      </c>
      <c r="E116" s="188" t="s">
        <v>57</v>
      </c>
      <c r="F116" s="188" t="s">
        <v>58</v>
      </c>
      <c r="G116" s="188" t="s">
        <v>162</v>
      </c>
      <c r="H116" s="188" t="s">
        <v>163</v>
      </c>
      <c r="I116" s="188" t="s">
        <v>164</v>
      </c>
      <c r="J116" s="188" t="s">
        <v>156</v>
      </c>
      <c r="K116" s="189" t="s">
        <v>165</v>
      </c>
      <c r="L116" s="190"/>
      <c r="M116" s="100" t="s">
        <v>1</v>
      </c>
      <c r="N116" s="101" t="s">
        <v>40</v>
      </c>
      <c r="O116" s="101" t="s">
        <v>166</v>
      </c>
      <c r="P116" s="101" t="s">
        <v>167</v>
      </c>
      <c r="Q116" s="101" t="s">
        <v>168</v>
      </c>
      <c r="R116" s="101" t="s">
        <v>169</v>
      </c>
      <c r="S116" s="101" t="s">
        <v>170</v>
      </c>
      <c r="T116" s="102" t="s">
        <v>171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172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158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173</v>
      </c>
      <c r="F118" s="199" t="s">
        <v>174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SUM(P119:P130)</f>
        <v>0</v>
      </c>
      <c r="Q118" s="204"/>
      <c r="R118" s="205">
        <f>SUM(R119:R130)</f>
        <v>0</v>
      </c>
      <c r="S118" s="204"/>
      <c r="T118" s="206">
        <f>SUM(T119:T130)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84</v>
      </c>
      <c r="AT118" s="208" t="s">
        <v>75</v>
      </c>
      <c r="AU118" s="208" t="s">
        <v>76</v>
      </c>
      <c r="AY118" s="207" t="s">
        <v>175</v>
      </c>
      <c r="BK118" s="209">
        <f>SUM(BK119:BK130)</f>
        <v>0</v>
      </c>
    </row>
    <row r="119" s="2" customFormat="1" ht="78" customHeight="1">
      <c r="A119" s="38"/>
      <c r="B119" s="39"/>
      <c r="C119" s="210" t="s">
        <v>84</v>
      </c>
      <c r="D119" s="210" t="s">
        <v>176</v>
      </c>
      <c r="E119" s="211" t="s">
        <v>177</v>
      </c>
      <c r="F119" s="212" t="s">
        <v>178</v>
      </c>
      <c r="G119" s="213" t="s">
        <v>179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180</v>
      </c>
      <c r="AT119" s="221" t="s">
        <v>176</v>
      </c>
      <c r="AU119" s="221" t="s">
        <v>84</v>
      </c>
      <c r="AY119" s="17" t="s">
        <v>175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180</v>
      </c>
      <c r="BM119" s="221" t="s">
        <v>86</v>
      </c>
    </row>
    <row r="120" s="2" customFormat="1" ht="44.25" customHeight="1">
      <c r="A120" s="38"/>
      <c r="B120" s="39"/>
      <c r="C120" s="210" t="s">
        <v>86</v>
      </c>
      <c r="D120" s="210" t="s">
        <v>176</v>
      </c>
      <c r="E120" s="211" t="s">
        <v>181</v>
      </c>
      <c r="F120" s="212" t="s">
        <v>182</v>
      </c>
      <c r="G120" s="213" t="s">
        <v>179</v>
      </c>
      <c r="H120" s="214">
        <v>9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180</v>
      </c>
    </row>
    <row r="121" s="2" customFormat="1" ht="44.25" customHeight="1">
      <c r="A121" s="38"/>
      <c r="B121" s="39"/>
      <c r="C121" s="210" t="s">
        <v>183</v>
      </c>
      <c r="D121" s="210" t="s">
        <v>176</v>
      </c>
      <c r="E121" s="211" t="s">
        <v>184</v>
      </c>
      <c r="F121" s="212" t="s">
        <v>185</v>
      </c>
      <c r="G121" s="213" t="s">
        <v>179</v>
      </c>
      <c r="H121" s="214">
        <v>9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186</v>
      </c>
    </row>
    <row r="122" s="2" customFormat="1" ht="44.25" customHeight="1">
      <c r="A122" s="38"/>
      <c r="B122" s="39"/>
      <c r="C122" s="210" t="s">
        <v>180</v>
      </c>
      <c r="D122" s="210" t="s">
        <v>176</v>
      </c>
      <c r="E122" s="211" t="s">
        <v>187</v>
      </c>
      <c r="F122" s="212" t="s">
        <v>188</v>
      </c>
      <c r="G122" s="213" t="s">
        <v>179</v>
      </c>
      <c r="H122" s="214">
        <v>4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180</v>
      </c>
      <c r="AT122" s="221" t="s">
        <v>176</v>
      </c>
      <c r="AU122" s="221" t="s">
        <v>84</v>
      </c>
      <c r="AY122" s="17" t="s">
        <v>175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180</v>
      </c>
      <c r="BM122" s="221" t="s">
        <v>189</v>
      </c>
    </row>
    <row r="123" s="2" customFormat="1" ht="44.25" customHeight="1">
      <c r="A123" s="38"/>
      <c r="B123" s="39"/>
      <c r="C123" s="210" t="s">
        <v>190</v>
      </c>
      <c r="D123" s="210" t="s">
        <v>176</v>
      </c>
      <c r="E123" s="211" t="s">
        <v>191</v>
      </c>
      <c r="F123" s="212" t="s">
        <v>192</v>
      </c>
      <c r="G123" s="213" t="s">
        <v>179</v>
      </c>
      <c r="H123" s="214">
        <v>1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193</v>
      </c>
    </row>
    <row r="124" s="2" customFormat="1" ht="24.15" customHeight="1">
      <c r="A124" s="38"/>
      <c r="B124" s="39"/>
      <c r="C124" s="210" t="s">
        <v>186</v>
      </c>
      <c r="D124" s="210" t="s">
        <v>176</v>
      </c>
      <c r="E124" s="211" t="s">
        <v>194</v>
      </c>
      <c r="F124" s="212" t="s">
        <v>195</v>
      </c>
      <c r="G124" s="213" t="s">
        <v>179</v>
      </c>
      <c r="H124" s="214">
        <v>23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41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180</v>
      </c>
      <c r="AT124" s="221" t="s">
        <v>176</v>
      </c>
      <c r="AU124" s="221" t="s">
        <v>84</v>
      </c>
      <c r="AY124" s="17" t="s">
        <v>175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84</v>
      </c>
      <c r="BK124" s="222">
        <f>ROUND(I124*H124,2)</f>
        <v>0</v>
      </c>
      <c r="BL124" s="17" t="s">
        <v>180</v>
      </c>
      <c r="BM124" s="221" t="s">
        <v>196</v>
      </c>
    </row>
    <row r="125" s="2" customFormat="1" ht="37.8" customHeight="1">
      <c r="A125" s="38"/>
      <c r="B125" s="39"/>
      <c r="C125" s="210" t="s">
        <v>197</v>
      </c>
      <c r="D125" s="210" t="s">
        <v>176</v>
      </c>
      <c r="E125" s="211" t="s">
        <v>198</v>
      </c>
      <c r="F125" s="212" t="s">
        <v>199</v>
      </c>
      <c r="G125" s="213" t="s">
        <v>179</v>
      </c>
      <c r="H125" s="214">
        <v>1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180</v>
      </c>
      <c r="AT125" s="221" t="s">
        <v>176</v>
      </c>
      <c r="AU125" s="221" t="s">
        <v>84</v>
      </c>
      <c r="AY125" s="17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180</v>
      </c>
      <c r="BM125" s="221" t="s">
        <v>200</v>
      </c>
    </row>
    <row r="126" s="2" customFormat="1" ht="16.5" customHeight="1">
      <c r="A126" s="38"/>
      <c r="B126" s="39"/>
      <c r="C126" s="210" t="s">
        <v>189</v>
      </c>
      <c r="D126" s="210" t="s">
        <v>176</v>
      </c>
      <c r="E126" s="211" t="s">
        <v>201</v>
      </c>
      <c r="F126" s="212" t="s">
        <v>202</v>
      </c>
      <c r="G126" s="213" t="s">
        <v>179</v>
      </c>
      <c r="H126" s="214">
        <v>22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41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180</v>
      </c>
      <c r="AT126" s="221" t="s">
        <v>176</v>
      </c>
      <c r="AU126" s="221" t="s">
        <v>84</v>
      </c>
      <c r="AY126" s="17" t="s">
        <v>175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84</v>
      </c>
      <c r="BK126" s="222">
        <f>ROUND(I126*H126,2)</f>
        <v>0</v>
      </c>
      <c r="BL126" s="17" t="s">
        <v>180</v>
      </c>
      <c r="BM126" s="221" t="s">
        <v>203</v>
      </c>
    </row>
    <row r="127" s="2" customFormat="1" ht="55.5" customHeight="1">
      <c r="A127" s="38"/>
      <c r="B127" s="39"/>
      <c r="C127" s="210" t="s">
        <v>204</v>
      </c>
      <c r="D127" s="210" t="s">
        <v>176</v>
      </c>
      <c r="E127" s="211" t="s">
        <v>205</v>
      </c>
      <c r="F127" s="212" t="s">
        <v>206</v>
      </c>
      <c r="G127" s="213" t="s">
        <v>207</v>
      </c>
      <c r="H127" s="214">
        <v>228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84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208</v>
      </c>
    </row>
    <row r="128" s="2" customFormat="1" ht="24.15" customHeight="1">
      <c r="A128" s="38"/>
      <c r="B128" s="39"/>
      <c r="C128" s="210" t="s">
        <v>193</v>
      </c>
      <c r="D128" s="210" t="s">
        <v>176</v>
      </c>
      <c r="E128" s="211" t="s">
        <v>209</v>
      </c>
      <c r="F128" s="212" t="s">
        <v>210</v>
      </c>
      <c r="G128" s="213" t="s">
        <v>207</v>
      </c>
      <c r="H128" s="214">
        <v>3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41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180</v>
      </c>
      <c r="AT128" s="221" t="s">
        <v>176</v>
      </c>
      <c r="AU128" s="221" t="s">
        <v>84</v>
      </c>
      <c r="AY128" s="17" t="s">
        <v>175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84</v>
      </c>
      <c r="BK128" s="222">
        <f>ROUND(I128*H128,2)</f>
        <v>0</v>
      </c>
      <c r="BL128" s="17" t="s">
        <v>180</v>
      </c>
      <c r="BM128" s="221" t="s">
        <v>211</v>
      </c>
    </row>
    <row r="129" s="2" customFormat="1" ht="49.05" customHeight="1">
      <c r="A129" s="38"/>
      <c r="B129" s="39"/>
      <c r="C129" s="210" t="s">
        <v>212</v>
      </c>
      <c r="D129" s="210" t="s">
        <v>176</v>
      </c>
      <c r="E129" s="211" t="s">
        <v>213</v>
      </c>
      <c r="F129" s="212" t="s">
        <v>214</v>
      </c>
      <c r="G129" s="213" t="s">
        <v>179</v>
      </c>
      <c r="H129" s="214">
        <v>1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84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215</v>
      </c>
    </row>
    <row r="130" s="2" customFormat="1" ht="16.5" customHeight="1">
      <c r="A130" s="38"/>
      <c r="B130" s="39"/>
      <c r="C130" s="210" t="s">
        <v>196</v>
      </c>
      <c r="D130" s="210" t="s">
        <v>176</v>
      </c>
      <c r="E130" s="211" t="s">
        <v>216</v>
      </c>
      <c r="F130" s="212" t="s">
        <v>217</v>
      </c>
      <c r="G130" s="213" t="s">
        <v>218</v>
      </c>
      <c r="H130" s="214">
        <v>300</v>
      </c>
      <c r="I130" s="215"/>
      <c r="J130" s="216">
        <f>ROUND(I130*H130,2)</f>
        <v>0</v>
      </c>
      <c r="K130" s="212" t="s">
        <v>1</v>
      </c>
      <c r="L130" s="44"/>
      <c r="M130" s="223" t="s">
        <v>1</v>
      </c>
      <c r="N130" s="224" t="s">
        <v>41</v>
      </c>
      <c r="O130" s="225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180</v>
      </c>
      <c r="AT130" s="221" t="s">
        <v>176</v>
      </c>
      <c r="AU130" s="221" t="s">
        <v>84</v>
      </c>
      <c r="AY130" s="17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180</v>
      </c>
      <c r="BM130" s="221" t="s">
        <v>219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ScmkTl9fa6Kvkn5J4//xm2Cj9md7pscmmjQpOpE7L+/VLvMWWMIED0bPtUPUoEr6wLyV/6GJkwx40Eqf35pnHA==" hashValue="6LJnCJASMtfgS8kx1rE/i1CCXb3XcYqB4KKoTiEzm0JOoZctrVgCxamn3o/sIkolAZa7LjKCpx8M6T+hgL475g==" algorithmName="SHA-512" password="CC35"/>
  <autoFilter ref="C116:K13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831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ROUND((SUM(BE124:BE197)),  2)</f>
        <v>0</v>
      </c>
      <c r="G33" s="38"/>
      <c r="H33" s="38"/>
      <c r="I33" s="155">
        <v>0.21</v>
      </c>
      <c r="J33" s="154">
        <f>ROUND(((SUM(BE124:BE197))*I33),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ROUND((SUM(BF124:BF197)),  2)</f>
        <v>0</v>
      </c>
      <c r="G34" s="38"/>
      <c r="H34" s="38"/>
      <c r="I34" s="155">
        <v>0.15</v>
      </c>
      <c r="J34" s="154">
        <f>ROUND(((SUM(BF124:BF197))*I34),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ROUND((SUM(BG124:BG197)),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ROUND((SUM(BH124:BH197)),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ROUND((SUM(BI124:BI197)),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019 - Zdravotechnika II. etapa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719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55"/>
      <c r="C98" s="256"/>
      <c r="D98" s="257" t="s">
        <v>720</v>
      </c>
      <c r="E98" s="258"/>
      <c r="F98" s="258"/>
      <c r="G98" s="258"/>
      <c r="H98" s="258"/>
      <c r="I98" s="258"/>
      <c r="J98" s="259">
        <f>J126</f>
        <v>0</v>
      </c>
      <c r="K98" s="256"/>
      <c r="L98" s="260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55"/>
      <c r="C99" s="256"/>
      <c r="D99" s="257" t="s">
        <v>721</v>
      </c>
      <c r="E99" s="258"/>
      <c r="F99" s="258"/>
      <c r="G99" s="258"/>
      <c r="H99" s="258"/>
      <c r="I99" s="258"/>
      <c r="J99" s="259">
        <f>J133</f>
        <v>0</v>
      </c>
      <c r="K99" s="256"/>
      <c r="L99" s="260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14" customFormat="1" ht="19.92" customHeight="1">
      <c r="A100" s="14"/>
      <c r="B100" s="255"/>
      <c r="C100" s="256"/>
      <c r="D100" s="257" t="s">
        <v>722</v>
      </c>
      <c r="E100" s="258"/>
      <c r="F100" s="258"/>
      <c r="G100" s="258"/>
      <c r="H100" s="258"/>
      <c r="I100" s="258"/>
      <c r="J100" s="259">
        <f>J150</f>
        <v>0</v>
      </c>
      <c r="K100" s="256"/>
      <c r="L100" s="260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55"/>
      <c r="C101" s="256"/>
      <c r="D101" s="257" t="s">
        <v>723</v>
      </c>
      <c r="E101" s="258"/>
      <c r="F101" s="258"/>
      <c r="G101" s="258"/>
      <c r="H101" s="258"/>
      <c r="I101" s="258"/>
      <c r="J101" s="259">
        <f>J162</f>
        <v>0</v>
      </c>
      <c r="K101" s="256"/>
      <c r="L101" s="260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55"/>
      <c r="C102" s="256"/>
      <c r="D102" s="257" t="s">
        <v>724</v>
      </c>
      <c r="E102" s="258"/>
      <c r="F102" s="258"/>
      <c r="G102" s="258"/>
      <c r="H102" s="258"/>
      <c r="I102" s="258"/>
      <c r="J102" s="259">
        <f>J170</f>
        <v>0</v>
      </c>
      <c r="K102" s="256"/>
      <c r="L102" s="260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9" customFormat="1" ht="24.96" customHeight="1">
      <c r="A103" s="9"/>
      <c r="B103" s="179"/>
      <c r="C103" s="180"/>
      <c r="D103" s="181" t="s">
        <v>725</v>
      </c>
      <c r="E103" s="182"/>
      <c r="F103" s="182"/>
      <c r="G103" s="182"/>
      <c r="H103" s="182"/>
      <c r="I103" s="182"/>
      <c r="J103" s="183">
        <f>J172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4" customFormat="1" ht="19.92" customHeight="1">
      <c r="A104" s="14"/>
      <c r="B104" s="255"/>
      <c r="C104" s="256"/>
      <c r="D104" s="257" t="s">
        <v>726</v>
      </c>
      <c r="E104" s="258"/>
      <c r="F104" s="258"/>
      <c r="G104" s="258"/>
      <c r="H104" s="258"/>
      <c r="I104" s="258"/>
      <c r="J104" s="259">
        <f>J173</f>
        <v>0</v>
      </c>
      <c r="K104" s="256"/>
      <c r="L104" s="260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160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Klimatizace, slaboproudy - poliklinika Karviná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151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019 - Zdravotechnika II. etapa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Karviná</v>
      </c>
      <c r="G118" s="40"/>
      <c r="H118" s="40"/>
      <c r="I118" s="32" t="s">
        <v>22</v>
      </c>
      <c r="J118" s="79" t="str">
        <f>IF(J12="","",J12)</f>
        <v>18. 7. 2023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Statutární město Karviná</v>
      </c>
      <c r="G120" s="40"/>
      <c r="H120" s="40"/>
      <c r="I120" s="32" t="s">
        <v>30</v>
      </c>
      <c r="J120" s="36" t="str">
        <f>E21</f>
        <v>ATRIS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Barbora Kyšková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0" customFormat="1" ht="29.28" customHeight="1">
      <c r="A123" s="185"/>
      <c r="B123" s="186"/>
      <c r="C123" s="187" t="s">
        <v>161</v>
      </c>
      <c r="D123" s="188" t="s">
        <v>61</v>
      </c>
      <c r="E123" s="188" t="s">
        <v>57</v>
      </c>
      <c r="F123" s="188" t="s">
        <v>58</v>
      </c>
      <c r="G123" s="188" t="s">
        <v>162</v>
      </c>
      <c r="H123" s="188" t="s">
        <v>163</v>
      </c>
      <c r="I123" s="188" t="s">
        <v>164</v>
      </c>
      <c r="J123" s="188" t="s">
        <v>156</v>
      </c>
      <c r="K123" s="189" t="s">
        <v>165</v>
      </c>
      <c r="L123" s="190"/>
      <c r="M123" s="100" t="s">
        <v>1</v>
      </c>
      <c r="N123" s="101" t="s">
        <v>40</v>
      </c>
      <c r="O123" s="101" t="s">
        <v>166</v>
      </c>
      <c r="P123" s="101" t="s">
        <v>167</v>
      </c>
      <c r="Q123" s="101" t="s">
        <v>168</v>
      </c>
      <c r="R123" s="101" t="s">
        <v>169</v>
      </c>
      <c r="S123" s="101" t="s">
        <v>170</v>
      </c>
      <c r="T123" s="102" t="s">
        <v>171</v>
      </c>
      <c r="U123" s="185"/>
      <c r="V123" s="185"/>
      <c r="W123" s="185"/>
      <c r="X123" s="185"/>
      <c r="Y123" s="185"/>
      <c r="Z123" s="185"/>
      <c r="AA123" s="185"/>
      <c r="AB123" s="185"/>
      <c r="AC123" s="185"/>
      <c r="AD123" s="185"/>
      <c r="AE123" s="185"/>
    </row>
    <row r="124" s="2" customFormat="1" ht="22.8" customHeight="1">
      <c r="A124" s="38"/>
      <c r="B124" s="39"/>
      <c r="C124" s="107" t="s">
        <v>172</v>
      </c>
      <c r="D124" s="40"/>
      <c r="E124" s="40"/>
      <c r="F124" s="40"/>
      <c r="G124" s="40"/>
      <c r="H124" s="40"/>
      <c r="I124" s="40"/>
      <c r="J124" s="191">
        <f>BK124</f>
        <v>0</v>
      </c>
      <c r="K124" s="40"/>
      <c r="L124" s="44"/>
      <c r="M124" s="103"/>
      <c r="N124" s="192"/>
      <c r="O124" s="104"/>
      <c r="P124" s="193">
        <f>P125+P172</f>
        <v>0</v>
      </c>
      <c r="Q124" s="104"/>
      <c r="R124" s="193">
        <f>R125+R172</f>
        <v>5.901827</v>
      </c>
      <c r="S124" s="104"/>
      <c r="T124" s="194">
        <f>T125+T172</f>
        <v>13.098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158</v>
      </c>
      <c r="BK124" s="195">
        <f>BK125+BK172</f>
        <v>0</v>
      </c>
    </row>
    <row r="125" s="11" customFormat="1" ht="25.92" customHeight="1">
      <c r="A125" s="11"/>
      <c r="B125" s="196"/>
      <c r="C125" s="197"/>
      <c r="D125" s="198" t="s">
        <v>75</v>
      </c>
      <c r="E125" s="199" t="s">
        <v>727</v>
      </c>
      <c r="F125" s="199" t="s">
        <v>728</v>
      </c>
      <c r="G125" s="197"/>
      <c r="H125" s="197"/>
      <c r="I125" s="200"/>
      <c r="J125" s="201">
        <f>BK125</f>
        <v>0</v>
      </c>
      <c r="K125" s="197"/>
      <c r="L125" s="202"/>
      <c r="M125" s="203"/>
      <c r="N125" s="204"/>
      <c r="O125" s="204"/>
      <c r="P125" s="205">
        <f>P126+P133+P150+P162+P170</f>
        <v>0</v>
      </c>
      <c r="Q125" s="204"/>
      <c r="R125" s="205">
        <f>R126+R133+R150+R162+R170</f>
        <v>5.901827</v>
      </c>
      <c r="S125" s="204"/>
      <c r="T125" s="206">
        <f>T126+T133+T150+T162+T170</f>
        <v>13.098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7" t="s">
        <v>84</v>
      </c>
      <c r="AT125" s="208" t="s">
        <v>75</v>
      </c>
      <c r="AU125" s="208" t="s">
        <v>76</v>
      </c>
      <c r="AY125" s="207" t="s">
        <v>175</v>
      </c>
      <c r="BK125" s="209">
        <f>BK126+BK133+BK150+BK162+BK170</f>
        <v>0</v>
      </c>
    </row>
    <row r="126" s="11" customFormat="1" ht="22.8" customHeight="1">
      <c r="A126" s="11"/>
      <c r="B126" s="196"/>
      <c r="C126" s="197"/>
      <c r="D126" s="198" t="s">
        <v>75</v>
      </c>
      <c r="E126" s="261" t="s">
        <v>180</v>
      </c>
      <c r="F126" s="261" t="s">
        <v>729</v>
      </c>
      <c r="G126" s="197"/>
      <c r="H126" s="197"/>
      <c r="I126" s="200"/>
      <c r="J126" s="262">
        <f>BK126</f>
        <v>0</v>
      </c>
      <c r="K126" s="197"/>
      <c r="L126" s="202"/>
      <c r="M126" s="203"/>
      <c r="N126" s="204"/>
      <c r="O126" s="204"/>
      <c r="P126" s="205">
        <f>SUM(P127:P132)</f>
        <v>0</v>
      </c>
      <c r="Q126" s="204"/>
      <c r="R126" s="205">
        <f>SUM(R127:R132)</f>
        <v>0.21404</v>
      </c>
      <c r="S126" s="204"/>
      <c r="T126" s="206">
        <f>SUM(T127:T132)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7" t="s">
        <v>84</v>
      </c>
      <c r="AT126" s="208" t="s">
        <v>75</v>
      </c>
      <c r="AU126" s="208" t="s">
        <v>84</v>
      </c>
      <c r="AY126" s="207" t="s">
        <v>175</v>
      </c>
      <c r="BK126" s="209">
        <f>SUM(BK127:BK132)</f>
        <v>0</v>
      </c>
    </row>
    <row r="127" s="2" customFormat="1" ht="33" customHeight="1">
      <c r="A127" s="38"/>
      <c r="B127" s="39"/>
      <c r="C127" s="210" t="s">
        <v>84</v>
      </c>
      <c r="D127" s="210" t="s">
        <v>176</v>
      </c>
      <c r="E127" s="211" t="s">
        <v>730</v>
      </c>
      <c r="F127" s="212" t="s">
        <v>731</v>
      </c>
      <c r="G127" s="213" t="s">
        <v>732</v>
      </c>
      <c r="H127" s="214">
        <v>4</v>
      </c>
      <c r="I127" s="215"/>
      <c r="J127" s="216">
        <f>ROUND(I127*H127,2)</f>
        <v>0</v>
      </c>
      <c r="K127" s="212" t="s">
        <v>733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0.05351</v>
      </c>
      <c r="R127" s="219">
        <f>Q127*H127</f>
        <v>0.21404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86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734</v>
      </c>
    </row>
    <row r="128" s="15" customFormat="1">
      <c r="A128" s="15"/>
      <c r="B128" s="263"/>
      <c r="C128" s="264"/>
      <c r="D128" s="228" t="s">
        <v>431</v>
      </c>
      <c r="E128" s="265" t="s">
        <v>1</v>
      </c>
      <c r="F128" s="266" t="s">
        <v>735</v>
      </c>
      <c r="G128" s="264"/>
      <c r="H128" s="265" t="s">
        <v>1</v>
      </c>
      <c r="I128" s="267"/>
      <c r="J128" s="264"/>
      <c r="K128" s="264"/>
      <c r="L128" s="268"/>
      <c r="M128" s="269"/>
      <c r="N128" s="270"/>
      <c r="O128" s="270"/>
      <c r="P128" s="270"/>
      <c r="Q128" s="270"/>
      <c r="R128" s="270"/>
      <c r="S128" s="270"/>
      <c r="T128" s="271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2" t="s">
        <v>431</v>
      </c>
      <c r="AU128" s="272" t="s">
        <v>86</v>
      </c>
      <c r="AV128" s="15" t="s">
        <v>84</v>
      </c>
      <c r="AW128" s="15" t="s">
        <v>32</v>
      </c>
      <c r="AX128" s="15" t="s">
        <v>76</v>
      </c>
      <c r="AY128" s="272" t="s">
        <v>175</v>
      </c>
    </row>
    <row r="129" s="12" customFormat="1">
      <c r="A129" s="12"/>
      <c r="B129" s="233"/>
      <c r="C129" s="234"/>
      <c r="D129" s="228" t="s">
        <v>431</v>
      </c>
      <c r="E129" s="235" t="s">
        <v>1</v>
      </c>
      <c r="F129" s="236" t="s">
        <v>832</v>
      </c>
      <c r="G129" s="234"/>
      <c r="H129" s="237">
        <v>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43" t="s">
        <v>431</v>
      </c>
      <c r="AU129" s="243" t="s">
        <v>86</v>
      </c>
      <c r="AV129" s="12" t="s">
        <v>86</v>
      </c>
      <c r="AW129" s="12" t="s">
        <v>32</v>
      </c>
      <c r="AX129" s="12" t="s">
        <v>76</v>
      </c>
      <c r="AY129" s="243" t="s">
        <v>175</v>
      </c>
    </row>
    <row r="130" s="12" customFormat="1">
      <c r="A130" s="12"/>
      <c r="B130" s="233"/>
      <c r="C130" s="234"/>
      <c r="D130" s="228" t="s">
        <v>431</v>
      </c>
      <c r="E130" s="235" t="s">
        <v>1</v>
      </c>
      <c r="F130" s="236" t="s">
        <v>833</v>
      </c>
      <c r="G130" s="234"/>
      <c r="H130" s="237">
        <v>1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3" t="s">
        <v>431</v>
      </c>
      <c r="AU130" s="243" t="s">
        <v>86</v>
      </c>
      <c r="AV130" s="12" t="s">
        <v>86</v>
      </c>
      <c r="AW130" s="12" t="s">
        <v>32</v>
      </c>
      <c r="AX130" s="12" t="s">
        <v>76</v>
      </c>
      <c r="AY130" s="243" t="s">
        <v>175</v>
      </c>
    </row>
    <row r="131" s="12" customFormat="1">
      <c r="A131" s="12"/>
      <c r="B131" s="233"/>
      <c r="C131" s="234"/>
      <c r="D131" s="228" t="s">
        <v>431</v>
      </c>
      <c r="E131" s="235" t="s">
        <v>1</v>
      </c>
      <c r="F131" s="236" t="s">
        <v>737</v>
      </c>
      <c r="G131" s="234"/>
      <c r="H131" s="237">
        <v>2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43" t="s">
        <v>431</v>
      </c>
      <c r="AU131" s="243" t="s">
        <v>86</v>
      </c>
      <c r="AV131" s="12" t="s">
        <v>86</v>
      </c>
      <c r="AW131" s="12" t="s">
        <v>32</v>
      </c>
      <c r="AX131" s="12" t="s">
        <v>76</v>
      </c>
      <c r="AY131" s="243" t="s">
        <v>175</v>
      </c>
    </row>
    <row r="132" s="13" customFormat="1">
      <c r="A132" s="13"/>
      <c r="B132" s="244"/>
      <c r="C132" s="245"/>
      <c r="D132" s="228" t="s">
        <v>431</v>
      </c>
      <c r="E132" s="246" t="s">
        <v>1</v>
      </c>
      <c r="F132" s="247" t="s">
        <v>433</v>
      </c>
      <c r="G132" s="245"/>
      <c r="H132" s="248">
        <v>4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4" t="s">
        <v>431</v>
      </c>
      <c r="AU132" s="254" t="s">
        <v>86</v>
      </c>
      <c r="AV132" s="13" t="s">
        <v>180</v>
      </c>
      <c r="AW132" s="13" t="s">
        <v>32</v>
      </c>
      <c r="AX132" s="13" t="s">
        <v>84</v>
      </c>
      <c r="AY132" s="254" t="s">
        <v>175</v>
      </c>
    </row>
    <row r="133" s="11" customFormat="1" ht="22.8" customHeight="1">
      <c r="A133" s="11"/>
      <c r="B133" s="196"/>
      <c r="C133" s="197"/>
      <c r="D133" s="198" t="s">
        <v>75</v>
      </c>
      <c r="E133" s="261" t="s">
        <v>186</v>
      </c>
      <c r="F133" s="261" t="s">
        <v>738</v>
      </c>
      <c r="G133" s="197"/>
      <c r="H133" s="197"/>
      <c r="I133" s="200"/>
      <c r="J133" s="262">
        <f>BK133</f>
        <v>0</v>
      </c>
      <c r="K133" s="197"/>
      <c r="L133" s="202"/>
      <c r="M133" s="203"/>
      <c r="N133" s="204"/>
      <c r="O133" s="204"/>
      <c r="P133" s="205">
        <f>SUM(P134:P149)</f>
        <v>0</v>
      </c>
      <c r="Q133" s="204"/>
      <c r="R133" s="205">
        <f>SUM(R134:R149)</f>
        <v>5.687787</v>
      </c>
      <c r="S133" s="204"/>
      <c r="T133" s="206">
        <f>SUM(T134:T149)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07" t="s">
        <v>84</v>
      </c>
      <c r="AT133" s="208" t="s">
        <v>75</v>
      </c>
      <c r="AU133" s="208" t="s">
        <v>84</v>
      </c>
      <c r="AY133" s="207" t="s">
        <v>175</v>
      </c>
      <c r="BK133" s="209">
        <f>SUM(BK134:BK149)</f>
        <v>0</v>
      </c>
    </row>
    <row r="134" s="2" customFormat="1" ht="24.15" customHeight="1">
      <c r="A134" s="38"/>
      <c r="B134" s="39"/>
      <c r="C134" s="210" t="s">
        <v>86</v>
      </c>
      <c r="D134" s="210" t="s">
        <v>176</v>
      </c>
      <c r="E134" s="211" t="s">
        <v>739</v>
      </c>
      <c r="F134" s="212" t="s">
        <v>740</v>
      </c>
      <c r="G134" s="213" t="s">
        <v>732</v>
      </c>
      <c r="H134" s="214">
        <v>4</v>
      </c>
      <c r="I134" s="215"/>
      <c r="J134" s="216">
        <f>ROUND(I134*H134,2)</f>
        <v>0</v>
      </c>
      <c r="K134" s="212" t="s">
        <v>733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0.010200000000000002</v>
      </c>
      <c r="R134" s="219">
        <f>Q134*H134</f>
        <v>0.0408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180</v>
      </c>
      <c r="AT134" s="221" t="s">
        <v>176</v>
      </c>
      <c r="AU134" s="221" t="s">
        <v>86</v>
      </c>
      <c r="AY134" s="17" t="s">
        <v>175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180</v>
      </c>
      <c r="BM134" s="221" t="s">
        <v>741</v>
      </c>
    </row>
    <row r="135" s="15" customFormat="1">
      <c r="A135" s="15"/>
      <c r="B135" s="263"/>
      <c r="C135" s="264"/>
      <c r="D135" s="228" t="s">
        <v>431</v>
      </c>
      <c r="E135" s="265" t="s">
        <v>1</v>
      </c>
      <c r="F135" s="266" t="s">
        <v>735</v>
      </c>
      <c r="G135" s="264"/>
      <c r="H135" s="265" t="s">
        <v>1</v>
      </c>
      <c r="I135" s="267"/>
      <c r="J135" s="264"/>
      <c r="K135" s="264"/>
      <c r="L135" s="268"/>
      <c r="M135" s="269"/>
      <c r="N135" s="270"/>
      <c r="O135" s="270"/>
      <c r="P135" s="270"/>
      <c r="Q135" s="270"/>
      <c r="R135" s="270"/>
      <c r="S135" s="270"/>
      <c r="T135" s="27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2" t="s">
        <v>431</v>
      </c>
      <c r="AU135" s="272" t="s">
        <v>86</v>
      </c>
      <c r="AV135" s="15" t="s">
        <v>84</v>
      </c>
      <c r="AW135" s="15" t="s">
        <v>32</v>
      </c>
      <c r="AX135" s="15" t="s">
        <v>76</v>
      </c>
      <c r="AY135" s="272" t="s">
        <v>175</v>
      </c>
    </row>
    <row r="136" s="12" customFormat="1">
      <c r="A136" s="12"/>
      <c r="B136" s="233"/>
      <c r="C136" s="234"/>
      <c r="D136" s="228" t="s">
        <v>431</v>
      </c>
      <c r="E136" s="235" t="s">
        <v>1</v>
      </c>
      <c r="F136" s="236" t="s">
        <v>832</v>
      </c>
      <c r="G136" s="234"/>
      <c r="H136" s="237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43" t="s">
        <v>431</v>
      </c>
      <c r="AU136" s="243" t="s">
        <v>86</v>
      </c>
      <c r="AV136" s="12" t="s">
        <v>86</v>
      </c>
      <c r="AW136" s="12" t="s">
        <v>32</v>
      </c>
      <c r="AX136" s="12" t="s">
        <v>76</v>
      </c>
      <c r="AY136" s="243" t="s">
        <v>175</v>
      </c>
    </row>
    <row r="137" s="12" customFormat="1">
      <c r="A137" s="12"/>
      <c r="B137" s="233"/>
      <c r="C137" s="234"/>
      <c r="D137" s="228" t="s">
        <v>431</v>
      </c>
      <c r="E137" s="235" t="s">
        <v>1</v>
      </c>
      <c r="F137" s="236" t="s">
        <v>833</v>
      </c>
      <c r="G137" s="234"/>
      <c r="H137" s="237">
        <v>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43" t="s">
        <v>431</v>
      </c>
      <c r="AU137" s="243" t="s">
        <v>86</v>
      </c>
      <c r="AV137" s="12" t="s">
        <v>86</v>
      </c>
      <c r="AW137" s="12" t="s">
        <v>32</v>
      </c>
      <c r="AX137" s="12" t="s">
        <v>76</v>
      </c>
      <c r="AY137" s="243" t="s">
        <v>175</v>
      </c>
    </row>
    <row r="138" s="12" customFormat="1">
      <c r="A138" s="12"/>
      <c r="B138" s="233"/>
      <c r="C138" s="234"/>
      <c r="D138" s="228" t="s">
        <v>431</v>
      </c>
      <c r="E138" s="235" t="s">
        <v>1</v>
      </c>
      <c r="F138" s="236" t="s">
        <v>737</v>
      </c>
      <c r="G138" s="234"/>
      <c r="H138" s="237">
        <v>2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43" t="s">
        <v>431</v>
      </c>
      <c r="AU138" s="243" t="s">
        <v>86</v>
      </c>
      <c r="AV138" s="12" t="s">
        <v>86</v>
      </c>
      <c r="AW138" s="12" t="s">
        <v>32</v>
      </c>
      <c r="AX138" s="12" t="s">
        <v>76</v>
      </c>
      <c r="AY138" s="243" t="s">
        <v>175</v>
      </c>
    </row>
    <row r="139" s="13" customFormat="1">
      <c r="A139" s="13"/>
      <c r="B139" s="244"/>
      <c r="C139" s="245"/>
      <c r="D139" s="228" t="s">
        <v>431</v>
      </c>
      <c r="E139" s="246" t="s">
        <v>1</v>
      </c>
      <c r="F139" s="247" t="s">
        <v>433</v>
      </c>
      <c r="G139" s="245"/>
      <c r="H139" s="248">
        <v>4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431</v>
      </c>
      <c r="AU139" s="254" t="s">
        <v>86</v>
      </c>
      <c r="AV139" s="13" t="s">
        <v>180</v>
      </c>
      <c r="AW139" s="13" t="s">
        <v>32</v>
      </c>
      <c r="AX139" s="13" t="s">
        <v>84</v>
      </c>
      <c r="AY139" s="254" t="s">
        <v>175</v>
      </c>
    </row>
    <row r="140" s="2" customFormat="1" ht="21.75" customHeight="1">
      <c r="A140" s="38"/>
      <c r="B140" s="39"/>
      <c r="C140" s="210" t="s">
        <v>183</v>
      </c>
      <c r="D140" s="210" t="s">
        <v>176</v>
      </c>
      <c r="E140" s="211" t="s">
        <v>742</v>
      </c>
      <c r="F140" s="212" t="s">
        <v>743</v>
      </c>
      <c r="G140" s="213" t="s">
        <v>592</v>
      </c>
      <c r="H140" s="214">
        <v>57.9</v>
      </c>
      <c r="I140" s="215"/>
      <c r="J140" s="216">
        <f>ROUND(I140*H140,2)</f>
        <v>0</v>
      </c>
      <c r="K140" s="212" t="s">
        <v>733</v>
      </c>
      <c r="L140" s="44"/>
      <c r="M140" s="217" t="s">
        <v>1</v>
      </c>
      <c r="N140" s="218" t="s">
        <v>41</v>
      </c>
      <c r="O140" s="91"/>
      <c r="P140" s="219">
        <f>O140*H140</f>
        <v>0</v>
      </c>
      <c r="Q140" s="219">
        <v>0.056000000000000008</v>
      </c>
      <c r="R140" s="219">
        <f>Q140*H140</f>
        <v>3.2424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180</v>
      </c>
      <c r="AT140" s="221" t="s">
        <v>176</v>
      </c>
      <c r="AU140" s="221" t="s">
        <v>86</v>
      </c>
      <c r="AY140" s="17" t="s">
        <v>175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84</v>
      </c>
      <c r="BK140" s="222">
        <f>ROUND(I140*H140,2)</f>
        <v>0</v>
      </c>
      <c r="BL140" s="17" t="s">
        <v>180</v>
      </c>
      <c r="BM140" s="221" t="s">
        <v>744</v>
      </c>
    </row>
    <row r="141" s="12" customFormat="1">
      <c r="A141" s="12"/>
      <c r="B141" s="233"/>
      <c r="C141" s="234"/>
      <c r="D141" s="228" t="s">
        <v>431</v>
      </c>
      <c r="E141" s="235" t="s">
        <v>1</v>
      </c>
      <c r="F141" s="236" t="s">
        <v>834</v>
      </c>
      <c r="G141" s="234"/>
      <c r="H141" s="237">
        <v>21.9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43" t="s">
        <v>431</v>
      </c>
      <c r="AU141" s="243" t="s">
        <v>86</v>
      </c>
      <c r="AV141" s="12" t="s">
        <v>86</v>
      </c>
      <c r="AW141" s="12" t="s">
        <v>32</v>
      </c>
      <c r="AX141" s="12" t="s">
        <v>76</v>
      </c>
      <c r="AY141" s="243" t="s">
        <v>175</v>
      </c>
    </row>
    <row r="142" s="12" customFormat="1">
      <c r="A142" s="12"/>
      <c r="B142" s="233"/>
      <c r="C142" s="234"/>
      <c r="D142" s="228" t="s">
        <v>431</v>
      </c>
      <c r="E142" s="235" t="s">
        <v>1</v>
      </c>
      <c r="F142" s="236" t="s">
        <v>835</v>
      </c>
      <c r="G142" s="234"/>
      <c r="H142" s="237">
        <v>14.4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43" t="s">
        <v>431</v>
      </c>
      <c r="AU142" s="243" t="s">
        <v>86</v>
      </c>
      <c r="AV142" s="12" t="s">
        <v>86</v>
      </c>
      <c r="AW142" s="12" t="s">
        <v>32</v>
      </c>
      <c r="AX142" s="12" t="s">
        <v>76</v>
      </c>
      <c r="AY142" s="243" t="s">
        <v>175</v>
      </c>
    </row>
    <row r="143" s="12" customFormat="1">
      <c r="A143" s="12"/>
      <c r="B143" s="233"/>
      <c r="C143" s="234"/>
      <c r="D143" s="228" t="s">
        <v>431</v>
      </c>
      <c r="E143" s="235" t="s">
        <v>1</v>
      </c>
      <c r="F143" s="236" t="s">
        <v>836</v>
      </c>
      <c r="G143" s="234"/>
      <c r="H143" s="237">
        <v>21.6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3" t="s">
        <v>431</v>
      </c>
      <c r="AU143" s="243" t="s">
        <v>86</v>
      </c>
      <c r="AV143" s="12" t="s">
        <v>86</v>
      </c>
      <c r="AW143" s="12" t="s">
        <v>32</v>
      </c>
      <c r="AX143" s="12" t="s">
        <v>76</v>
      </c>
      <c r="AY143" s="243" t="s">
        <v>175</v>
      </c>
    </row>
    <row r="144" s="13" customFormat="1">
      <c r="A144" s="13"/>
      <c r="B144" s="244"/>
      <c r="C144" s="245"/>
      <c r="D144" s="228" t="s">
        <v>431</v>
      </c>
      <c r="E144" s="246" t="s">
        <v>1</v>
      </c>
      <c r="F144" s="247" t="s">
        <v>433</v>
      </c>
      <c r="G144" s="245"/>
      <c r="H144" s="248">
        <v>57.9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4" t="s">
        <v>431</v>
      </c>
      <c r="AU144" s="254" t="s">
        <v>86</v>
      </c>
      <c r="AV144" s="13" t="s">
        <v>180</v>
      </c>
      <c r="AW144" s="13" t="s">
        <v>32</v>
      </c>
      <c r="AX144" s="13" t="s">
        <v>84</v>
      </c>
      <c r="AY144" s="254" t="s">
        <v>175</v>
      </c>
    </row>
    <row r="145" s="2" customFormat="1" ht="24.15" customHeight="1">
      <c r="A145" s="38"/>
      <c r="B145" s="39"/>
      <c r="C145" s="210" t="s">
        <v>180</v>
      </c>
      <c r="D145" s="210" t="s">
        <v>176</v>
      </c>
      <c r="E145" s="211" t="s">
        <v>749</v>
      </c>
      <c r="F145" s="212" t="s">
        <v>750</v>
      </c>
      <c r="G145" s="213" t="s">
        <v>592</v>
      </c>
      <c r="H145" s="214">
        <v>57.9</v>
      </c>
      <c r="I145" s="215"/>
      <c r="J145" s="216">
        <f>ROUND(I145*H145,2)</f>
        <v>0</v>
      </c>
      <c r="K145" s="212" t="s">
        <v>733</v>
      </c>
      <c r="L145" s="44"/>
      <c r="M145" s="217" t="s">
        <v>1</v>
      </c>
      <c r="N145" s="218" t="s">
        <v>41</v>
      </c>
      <c r="O145" s="91"/>
      <c r="P145" s="219">
        <f>O145*H145</f>
        <v>0</v>
      </c>
      <c r="Q145" s="219">
        <v>0.041529999999999992</v>
      </c>
      <c r="R145" s="219">
        <f>Q145*H145</f>
        <v>2.404587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180</v>
      </c>
      <c r="AT145" s="221" t="s">
        <v>176</v>
      </c>
      <c r="AU145" s="221" t="s">
        <v>86</v>
      </c>
      <c r="AY145" s="17" t="s">
        <v>175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84</v>
      </c>
      <c r="BK145" s="222">
        <f>ROUND(I145*H145,2)</f>
        <v>0</v>
      </c>
      <c r="BL145" s="17" t="s">
        <v>180</v>
      </c>
      <c r="BM145" s="221" t="s">
        <v>751</v>
      </c>
    </row>
    <row r="146" s="12" customFormat="1">
      <c r="A146" s="12"/>
      <c r="B146" s="233"/>
      <c r="C146" s="234"/>
      <c r="D146" s="228" t="s">
        <v>431</v>
      </c>
      <c r="E146" s="235" t="s">
        <v>1</v>
      </c>
      <c r="F146" s="236" t="s">
        <v>834</v>
      </c>
      <c r="G146" s="234"/>
      <c r="H146" s="237">
        <v>21.9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3" t="s">
        <v>431</v>
      </c>
      <c r="AU146" s="243" t="s">
        <v>86</v>
      </c>
      <c r="AV146" s="12" t="s">
        <v>86</v>
      </c>
      <c r="AW146" s="12" t="s">
        <v>32</v>
      </c>
      <c r="AX146" s="12" t="s">
        <v>76</v>
      </c>
      <c r="AY146" s="243" t="s">
        <v>175</v>
      </c>
    </row>
    <row r="147" s="12" customFormat="1">
      <c r="A147" s="12"/>
      <c r="B147" s="233"/>
      <c r="C147" s="234"/>
      <c r="D147" s="228" t="s">
        <v>431</v>
      </c>
      <c r="E147" s="235" t="s">
        <v>1</v>
      </c>
      <c r="F147" s="236" t="s">
        <v>835</v>
      </c>
      <c r="G147" s="234"/>
      <c r="H147" s="237">
        <v>14.4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43" t="s">
        <v>431</v>
      </c>
      <c r="AU147" s="243" t="s">
        <v>86</v>
      </c>
      <c r="AV147" s="12" t="s">
        <v>86</v>
      </c>
      <c r="AW147" s="12" t="s">
        <v>32</v>
      </c>
      <c r="AX147" s="12" t="s">
        <v>76</v>
      </c>
      <c r="AY147" s="243" t="s">
        <v>175</v>
      </c>
    </row>
    <row r="148" s="12" customFormat="1">
      <c r="A148" s="12"/>
      <c r="B148" s="233"/>
      <c r="C148" s="234"/>
      <c r="D148" s="228" t="s">
        <v>431</v>
      </c>
      <c r="E148" s="235" t="s">
        <v>1</v>
      </c>
      <c r="F148" s="236" t="s">
        <v>836</v>
      </c>
      <c r="G148" s="234"/>
      <c r="H148" s="237">
        <v>21.6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43" t="s">
        <v>431</v>
      </c>
      <c r="AU148" s="243" t="s">
        <v>86</v>
      </c>
      <c r="AV148" s="12" t="s">
        <v>86</v>
      </c>
      <c r="AW148" s="12" t="s">
        <v>32</v>
      </c>
      <c r="AX148" s="12" t="s">
        <v>76</v>
      </c>
      <c r="AY148" s="243" t="s">
        <v>175</v>
      </c>
    </row>
    <row r="149" s="13" customFormat="1">
      <c r="A149" s="13"/>
      <c r="B149" s="244"/>
      <c r="C149" s="245"/>
      <c r="D149" s="228" t="s">
        <v>431</v>
      </c>
      <c r="E149" s="246" t="s">
        <v>1</v>
      </c>
      <c r="F149" s="247" t="s">
        <v>433</v>
      </c>
      <c r="G149" s="245"/>
      <c r="H149" s="248">
        <v>57.9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4" t="s">
        <v>431</v>
      </c>
      <c r="AU149" s="254" t="s">
        <v>86</v>
      </c>
      <c r="AV149" s="13" t="s">
        <v>180</v>
      </c>
      <c r="AW149" s="13" t="s">
        <v>32</v>
      </c>
      <c r="AX149" s="13" t="s">
        <v>84</v>
      </c>
      <c r="AY149" s="254" t="s">
        <v>175</v>
      </c>
    </row>
    <row r="150" s="11" customFormat="1" ht="22.8" customHeight="1">
      <c r="A150" s="11"/>
      <c r="B150" s="196"/>
      <c r="C150" s="197"/>
      <c r="D150" s="198" t="s">
        <v>75</v>
      </c>
      <c r="E150" s="261" t="s">
        <v>204</v>
      </c>
      <c r="F150" s="261" t="s">
        <v>752</v>
      </c>
      <c r="G150" s="197"/>
      <c r="H150" s="197"/>
      <c r="I150" s="200"/>
      <c r="J150" s="262">
        <f>BK150</f>
        <v>0</v>
      </c>
      <c r="K150" s="197"/>
      <c r="L150" s="202"/>
      <c r="M150" s="203"/>
      <c r="N150" s="204"/>
      <c r="O150" s="204"/>
      <c r="P150" s="205">
        <f>SUM(P151:P161)</f>
        <v>0</v>
      </c>
      <c r="Q150" s="204"/>
      <c r="R150" s="205">
        <f>SUM(R151:R161)</f>
        <v>0</v>
      </c>
      <c r="S150" s="204"/>
      <c r="T150" s="206">
        <f>SUM(T151:T161)</f>
        <v>13.098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207" t="s">
        <v>84</v>
      </c>
      <c r="AT150" s="208" t="s">
        <v>75</v>
      </c>
      <c r="AU150" s="208" t="s">
        <v>84</v>
      </c>
      <c r="AY150" s="207" t="s">
        <v>175</v>
      </c>
      <c r="BK150" s="209">
        <f>SUM(BK151:BK161)</f>
        <v>0</v>
      </c>
    </row>
    <row r="151" s="2" customFormat="1" ht="24.15" customHeight="1">
      <c r="A151" s="38"/>
      <c r="B151" s="39"/>
      <c r="C151" s="210" t="s">
        <v>190</v>
      </c>
      <c r="D151" s="210" t="s">
        <v>176</v>
      </c>
      <c r="E151" s="211" t="s">
        <v>753</v>
      </c>
      <c r="F151" s="212" t="s">
        <v>754</v>
      </c>
      <c r="G151" s="213" t="s">
        <v>732</v>
      </c>
      <c r="H151" s="214">
        <v>4</v>
      </c>
      <c r="I151" s="215"/>
      <c r="J151" s="216">
        <f>ROUND(I151*H151,2)</f>
        <v>0</v>
      </c>
      <c r="K151" s="212" t="s">
        <v>733</v>
      </c>
      <c r="L151" s="44"/>
      <c r="M151" s="217" t="s">
        <v>1</v>
      </c>
      <c r="N151" s="218" t="s">
        <v>41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0.09</v>
      </c>
      <c r="T151" s="220">
        <f>S151*H151</f>
        <v>0.35999999999999996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180</v>
      </c>
      <c r="AT151" s="221" t="s">
        <v>176</v>
      </c>
      <c r="AU151" s="221" t="s">
        <v>86</v>
      </c>
      <c r="AY151" s="17" t="s">
        <v>175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84</v>
      </c>
      <c r="BK151" s="222">
        <f>ROUND(I151*H151,2)</f>
        <v>0</v>
      </c>
      <c r="BL151" s="17" t="s">
        <v>180</v>
      </c>
      <c r="BM151" s="221" t="s">
        <v>755</v>
      </c>
    </row>
    <row r="152" s="15" customFormat="1">
      <c r="A152" s="15"/>
      <c r="B152" s="263"/>
      <c r="C152" s="264"/>
      <c r="D152" s="228" t="s">
        <v>431</v>
      </c>
      <c r="E152" s="265" t="s">
        <v>1</v>
      </c>
      <c r="F152" s="266" t="s">
        <v>735</v>
      </c>
      <c r="G152" s="264"/>
      <c r="H152" s="265" t="s">
        <v>1</v>
      </c>
      <c r="I152" s="267"/>
      <c r="J152" s="264"/>
      <c r="K152" s="264"/>
      <c r="L152" s="268"/>
      <c r="M152" s="269"/>
      <c r="N152" s="270"/>
      <c r="O152" s="270"/>
      <c r="P152" s="270"/>
      <c r="Q152" s="270"/>
      <c r="R152" s="270"/>
      <c r="S152" s="270"/>
      <c r="T152" s="27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2" t="s">
        <v>431</v>
      </c>
      <c r="AU152" s="272" t="s">
        <v>86</v>
      </c>
      <c r="AV152" s="15" t="s">
        <v>84</v>
      </c>
      <c r="AW152" s="15" t="s">
        <v>32</v>
      </c>
      <c r="AX152" s="15" t="s">
        <v>76</v>
      </c>
      <c r="AY152" s="272" t="s">
        <v>175</v>
      </c>
    </row>
    <row r="153" s="12" customFormat="1">
      <c r="A153" s="12"/>
      <c r="B153" s="233"/>
      <c r="C153" s="234"/>
      <c r="D153" s="228" t="s">
        <v>431</v>
      </c>
      <c r="E153" s="235" t="s">
        <v>1</v>
      </c>
      <c r="F153" s="236" t="s">
        <v>832</v>
      </c>
      <c r="G153" s="234"/>
      <c r="H153" s="237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43" t="s">
        <v>431</v>
      </c>
      <c r="AU153" s="243" t="s">
        <v>86</v>
      </c>
      <c r="AV153" s="12" t="s">
        <v>86</v>
      </c>
      <c r="AW153" s="12" t="s">
        <v>32</v>
      </c>
      <c r="AX153" s="12" t="s">
        <v>76</v>
      </c>
      <c r="AY153" s="243" t="s">
        <v>175</v>
      </c>
    </row>
    <row r="154" s="12" customFormat="1">
      <c r="A154" s="12"/>
      <c r="B154" s="233"/>
      <c r="C154" s="234"/>
      <c r="D154" s="228" t="s">
        <v>431</v>
      </c>
      <c r="E154" s="235" t="s">
        <v>1</v>
      </c>
      <c r="F154" s="236" t="s">
        <v>833</v>
      </c>
      <c r="G154" s="234"/>
      <c r="H154" s="237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43" t="s">
        <v>431</v>
      </c>
      <c r="AU154" s="243" t="s">
        <v>86</v>
      </c>
      <c r="AV154" s="12" t="s">
        <v>86</v>
      </c>
      <c r="AW154" s="12" t="s">
        <v>32</v>
      </c>
      <c r="AX154" s="12" t="s">
        <v>76</v>
      </c>
      <c r="AY154" s="243" t="s">
        <v>175</v>
      </c>
    </row>
    <row r="155" s="12" customFormat="1">
      <c r="A155" s="12"/>
      <c r="B155" s="233"/>
      <c r="C155" s="234"/>
      <c r="D155" s="228" t="s">
        <v>431</v>
      </c>
      <c r="E155" s="235" t="s">
        <v>1</v>
      </c>
      <c r="F155" s="236" t="s">
        <v>737</v>
      </c>
      <c r="G155" s="234"/>
      <c r="H155" s="237">
        <v>2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3" t="s">
        <v>431</v>
      </c>
      <c r="AU155" s="243" t="s">
        <v>86</v>
      </c>
      <c r="AV155" s="12" t="s">
        <v>86</v>
      </c>
      <c r="AW155" s="12" t="s">
        <v>32</v>
      </c>
      <c r="AX155" s="12" t="s">
        <v>76</v>
      </c>
      <c r="AY155" s="243" t="s">
        <v>175</v>
      </c>
    </row>
    <row r="156" s="13" customFormat="1">
      <c r="A156" s="13"/>
      <c r="B156" s="244"/>
      <c r="C156" s="245"/>
      <c r="D156" s="228" t="s">
        <v>431</v>
      </c>
      <c r="E156" s="246" t="s">
        <v>1</v>
      </c>
      <c r="F156" s="247" t="s">
        <v>433</v>
      </c>
      <c r="G156" s="245"/>
      <c r="H156" s="248">
        <v>4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4" t="s">
        <v>431</v>
      </c>
      <c r="AU156" s="254" t="s">
        <v>86</v>
      </c>
      <c r="AV156" s="13" t="s">
        <v>180</v>
      </c>
      <c r="AW156" s="13" t="s">
        <v>32</v>
      </c>
      <c r="AX156" s="13" t="s">
        <v>84</v>
      </c>
      <c r="AY156" s="254" t="s">
        <v>175</v>
      </c>
    </row>
    <row r="157" s="2" customFormat="1" ht="24.15" customHeight="1">
      <c r="A157" s="38"/>
      <c r="B157" s="39"/>
      <c r="C157" s="210" t="s">
        <v>186</v>
      </c>
      <c r="D157" s="210" t="s">
        <v>176</v>
      </c>
      <c r="E157" s="211" t="s">
        <v>756</v>
      </c>
      <c r="F157" s="212" t="s">
        <v>757</v>
      </c>
      <c r="G157" s="213" t="s">
        <v>350</v>
      </c>
      <c r="H157" s="214">
        <v>193</v>
      </c>
      <c r="I157" s="215"/>
      <c r="J157" s="216">
        <f>ROUND(I157*H157,2)</f>
        <v>0</v>
      </c>
      <c r="K157" s="212" t="s">
        <v>733</v>
      </c>
      <c r="L157" s="44"/>
      <c r="M157" s="217" t="s">
        <v>1</v>
      </c>
      <c r="N157" s="218" t="s">
        <v>41</v>
      </c>
      <c r="O157" s="91"/>
      <c r="P157" s="219">
        <f>O157*H157</f>
        <v>0</v>
      </c>
      <c r="Q157" s="219">
        <v>0</v>
      </c>
      <c r="R157" s="219">
        <f>Q157*H157</f>
        <v>0</v>
      </c>
      <c r="S157" s="219">
        <v>0.066000000000000008</v>
      </c>
      <c r="T157" s="220">
        <f>S157*H157</f>
        <v>12.738000000000002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1" t="s">
        <v>180</v>
      </c>
      <c r="AT157" s="221" t="s">
        <v>176</v>
      </c>
      <c r="AU157" s="221" t="s">
        <v>86</v>
      </c>
      <c r="AY157" s="17" t="s">
        <v>175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7" t="s">
        <v>84</v>
      </c>
      <c r="BK157" s="222">
        <f>ROUND(I157*H157,2)</f>
        <v>0</v>
      </c>
      <c r="BL157" s="17" t="s">
        <v>180</v>
      </c>
      <c r="BM157" s="221" t="s">
        <v>758</v>
      </c>
    </row>
    <row r="158" s="12" customFormat="1">
      <c r="A158" s="12"/>
      <c r="B158" s="233"/>
      <c r="C158" s="234"/>
      <c r="D158" s="228" t="s">
        <v>431</v>
      </c>
      <c r="E158" s="235" t="s">
        <v>1</v>
      </c>
      <c r="F158" s="236" t="s">
        <v>837</v>
      </c>
      <c r="G158" s="234"/>
      <c r="H158" s="237">
        <v>73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43" t="s">
        <v>431</v>
      </c>
      <c r="AU158" s="243" t="s">
        <v>86</v>
      </c>
      <c r="AV158" s="12" t="s">
        <v>86</v>
      </c>
      <c r="AW158" s="12" t="s">
        <v>32</v>
      </c>
      <c r="AX158" s="12" t="s">
        <v>76</v>
      </c>
      <c r="AY158" s="243" t="s">
        <v>175</v>
      </c>
    </row>
    <row r="159" s="12" customFormat="1">
      <c r="A159" s="12"/>
      <c r="B159" s="233"/>
      <c r="C159" s="234"/>
      <c r="D159" s="228" t="s">
        <v>431</v>
      </c>
      <c r="E159" s="235" t="s">
        <v>1</v>
      </c>
      <c r="F159" s="236" t="s">
        <v>838</v>
      </c>
      <c r="G159" s="234"/>
      <c r="H159" s="237">
        <v>48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3" t="s">
        <v>431</v>
      </c>
      <c r="AU159" s="243" t="s">
        <v>86</v>
      </c>
      <c r="AV159" s="12" t="s">
        <v>86</v>
      </c>
      <c r="AW159" s="12" t="s">
        <v>32</v>
      </c>
      <c r="AX159" s="12" t="s">
        <v>76</v>
      </c>
      <c r="AY159" s="243" t="s">
        <v>175</v>
      </c>
    </row>
    <row r="160" s="12" customFormat="1">
      <c r="A160" s="12"/>
      <c r="B160" s="233"/>
      <c r="C160" s="234"/>
      <c r="D160" s="228" t="s">
        <v>431</v>
      </c>
      <c r="E160" s="235" t="s">
        <v>1</v>
      </c>
      <c r="F160" s="236" t="s">
        <v>839</v>
      </c>
      <c r="G160" s="234"/>
      <c r="H160" s="237">
        <v>72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43" t="s">
        <v>431</v>
      </c>
      <c r="AU160" s="243" t="s">
        <v>86</v>
      </c>
      <c r="AV160" s="12" t="s">
        <v>86</v>
      </c>
      <c r="AW160" s="12" t="s">
        <v>32</v>
      </c>
      <c r="AX160" s="12" t="s">
        <v>76</v>
      </c>
      <c r="AY160" s="243" t="s">
        <v>175</v>
      </c>
    </row>
    <row r="161" s="13" customFormat="1">
      <c r="A161" s="13"/>
      <c r="B161" s="244"/>
      <c r="C161" s="245"/>
      <c r="D161" s="228" t="s">
        <v>431</v>
      </c>
      <c r="E161" s="246" t="s">
        <v>1</v>
      </c>
      <c r="F161" s="247" t="s">
        <v>433</v>
      </c>
      <c r="G161" s="245"/>
      <c r="H161" s="248">
        <v>193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4" t="s">
        <v>431</v>
      </c>
      <c r="AU161" s="254" t="s">
        <v>86</v>
      </c>
      <c r="AV161" s="13" t="s">
        <v>180</v>
      </c>
      <c r="AW161" s="13" t="s">
        <v>32</v>
      </c>
      <c r="AX161" s="13" t="s">
        <v>84</v>
      </c>
      <c r="AY161" s="254" t="s">
        <v>175</v>
      </c>
    </row>
    <row r="162" s="11" customFormat="1" ht="22.8" customHeight="1">
      <c r="A162" s="11"/>
      <c r="B162" s="196"/>
      <c r="C162" s="197"/>
      <c r="D162" s="198" t="s">
        <v>75</v>
      </c>
      <c r="E162" s="261" t="s">
        <v>763</v>
      </c>
      <c r="F162" s="261" t="s">
        <v>764</v>
      </c>
      <c r="G162" s="197"/>
      <c r="H162" s="197"/>
      <c r="I162" s="200"/>
      <c r="J162" s="262">
        <f>BK162</f>
        <v>0</v>
      </c>
      <c r="K162" s="197"/>
      <c r="L162" s="202"/>
      <c r="M162" s="203"/>
      <c r="N162" s="204"/>
      <c r="O162" s="204"/>
      <c r="P162" s="205">
        <f>SUM(P163:P169)</f>
        <v>0</v>
      </c>
      <c r="Q162" s="204"/>
      <c r="R162" s="205">
        <f>SUM(R163:R169)</f>
        <v>0</v>
      </c>
      <c r="S162" s="204"/>
      <c r="T162" s="206">
        <f>SUM(T163:T169)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207" t="s">
        <v>84</v>
      </c>
      <c r="AT162" s="208" t="s">
        <v>75</v>
      </c>
      <c r="AU162" s="208" t="s">
        <v>84</v>
      </c>
      <c r="AY162" s="207" t="s">
        <v>175</v>
      </c>
      <c r="BK162" s="209">
        <f>SUM(BK163:BK169)</f>
        <v>0</v>
      </c>
    </row>
    <row r="163" s="2" customFormat="1" ht="24.15" customHeight="1">
      <c r="A163" s="38"/>
      <c r="B163" s="39"/>
      <c r="C163" s="210" t="s">
        <v>197</v>
      </c>
      <c r="D163" s="210" t="s">
        <v>176</v>
      </c>
      <c r="E163" s="211" t="s">
        <v>765</v>
      </c>
      <c r="F163" s="212" t="s">
        <v>766</v>
      </c>
      <c r="G163" s="213" t="s">
        <v>767</v>
      </c>
      <c r="H163" s="214">
        <v>13.098</v>
      </c>
      <c r="I163" s="215"/>
      <c r="J163" s="216">
        <f>ROUND(I163*H163,2)</f>
        <v>0</v>
      </c>
      <c r="K163" s="212" t="s">
        <v>733</v>
      </c>
      <c r="L163" s="44"/>
      <c r="M163" s="217" t="s">
        <v>1</v>
      </c>
      <c r="N163" s="218" t="s">
        <v>41</v>
      </c>
      <c r="O163" s="91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1" t="s">
        <v>180</v>
      </c>
      <c r="AT163" s="221" t="s">
        <v>176</v>
      </c>
      <c r="AU163" s="221" t="s">
        <v>86</v>
      </c>
      <c r="AY163" s="17" t="s">
        <v>175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84</v>
      </c>
      <c r="BK163" s="222">
        <f>ROUND(I163*H163,2)</f>
        <v>0</v>
      </c>
      <c r="BL163" s="17" t="s">
        <v>180</v>
      </c>
      <c r="BM163" s="221" t="s">
        <v>768</v>
      </c>
    </row>
    <row r="164" s="2" customFormat="1" ht="33" customHeight="1">
      <c r="A164" s="38"/>
      <c r="B164" s="39"/>
      <c r="C164" s="210" t="s">
        <v>189</v>
      </c>
      <c r="D164" s="210" t="s">
        <v>176</v>
      </c>
      <c r="E164" s="211" t="s">
        <v>769</v>
      </c>
      <c r="F164" s="212" t="s">
        <v>770</v>
      </c>
      <c r="G164" s="213" t="s">
        <v>767</v>
      </c>
      <c r="H164" s="214">
        <v>78.588</v>
      </c>
      <c r="I164" s="215"/>
      <c r="J164" s="216">
        <f>ROUND(I164*H164,2)</f>
        <v>0</v>
      </c>
      <c r="K164" s="212" t="s">
        <v>733</v>
      </c>
      <c r="L164" s="44"/>
      <c r="M164" s="217" t="s">
        <v>1</v>
      </c>
      <c r="N164" s="218" t="s">
        <v>41</v>
      </c>
      <c r="O164" s="91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180</v>
      </c>
      <c r="AT164" s="221" t="s">
        <v>176</v>
      </c>
      <c r="AU164" s="221" t="s">
        <v>86</v>
      </c>
      <c r="AY164" s="17" t="s">
        <v>175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84</v>
      </c>
      <c r="BK164" s="222">
        <f>ROUND(I164*H164,2)</f>
        <v>0</v>
      </c>
      <c r="BL164" s="17" t="s">
        <v>180</v>
      </c>
      <c r="BM164" s="221" t="s">
        <v>771</v>
      </c>
    </row>
    <row r="165" s="12" customFormat="1">
      <c r="A165" s="12"/>
      <c r="B165" s="233"/>
      <c r="C165" s="234"/>
      <c r="D165" s="228" t="s">
        <v>431</v>
      </c>
      <c r="E165" s="234"/>
      <c r="F165" s="236" t="s">
        <v>840</v>
      </c>
      <c r="G165" s="234"/>
      <c r="H165" s="237">
        <v>78.588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43" t="s">
        <v>431</v>
      </c>
      <c r="AU165" s="243" t="s">
        <v>86</v>
      </c>
      <c r="AV165" s="12" t="s">
        <v>86</v>
      </c>
      <c r="AW165" s="12" t="s">
        <v>4</v>
      </c>
      <c r="AX165" s="12" t="s">
        <v>84</v>
      </c>
      <c r="AY165" s="243" t="s">
        <v>175</v>
      </c>
    </row>
    <row r="166" s="2" customFormat="1" ht="24.15" customHeight="1">
      <c r="A166" s="38"/>
      <c r="B166" s="39"/>
      <c r="C166" s="210" t="s">
        <v>204</v>
      </c>
      <c r="D166" s="210" t="s">
        <v>176</v>
      </c>
      <c r="E166" s="211" t="s">
        <v>773</v>
      </c>
      <c r="F166" s="212" t="s">
        <v>774</v>
      </c>
      <c r="G166" s="213" t="s">
        <v>767</v>
      </c>
      <c r="H166" s="214">
        <v>13.098</v>
      </c>
      <c r="I166" s="215"/>
      <c r="J166" s="216">
        <f>ROUND(I166*H166,2)</f>
        <v>0</v>
      </c>
      <c r="K166" s="212" t="s">
        <v>733</v>
      </c>
      <c r="L166" s="44"/>
      <c r="M166" s="217" t="s">
        <v>1</v>
      </c>
      <c r="N166" s="218" t="s">
        <v>41</v>
      </c>
      <c r="O166" s="91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1" t="s">
        <v>180</v>
      </c>
      <c r="AT166" s="221" t="s">
        <v>176</v>
      </c>
      <c r="AU166" s="221" t="s">
        <v>86</v>
      </c>
      <c r="AY166" s="17" t="s">
        <v>175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84</v>
      </c>
      <c r="BK166" s="222">
        <f>ROUND(I166*H166,2)</f>
        <v>0</v>
      </c>
      <c r="BL166" s="17" t="s">
        <v>180</v>
      </c>
      <c r="BM166" s="221" t="s">
        <v>775</v>
      </c>
    </row>
    <row r="167" s="2" customFormat="1" ht="24.15" customHeight="1">
      <c r="A167" s="38"/>
      <c r="B167" s="39"/>
      <c r="C167" s="210" t="s">
        <v>193</v>
      </c>
      <c r="D167" s="210" t="s">
        <v>176</v>
      </c>
      <c r="E167" s="211" t="s">
        <v>776</v>
      </c>
      <c r="F167" s="212" t="s">
        <v>777</v>
      </c>
      <c r="G167" s="213" t="s">
        <v>767</v>
      </c>
      <c r="H167" s="214">
        <v>248.862</v>
      </c>
      <c r="I167" s="215"/>
      <c r="J167" s="216">
        <f>ROUND(I167*H167,2)</f>
        <v>0</v>
      </c>
      <c r="K167" s="212" t="s">
        <v>733</v>
      </c>
      <c r="L167" s="44"/>
      <c r="M167" s="217" t="s">
        <v>1</v>
      </c>
      <c r="N167" s="218" t="s">
        <v>41</v>
      </c>
      <c r="O167" s="91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1" t="s">
        <v>180</v>
      </c>
      <c r="AT167" s="221" t="s">
        <v>176</v>
      </c>
      <c r="AU167" s="221" t="s">
        <v>86</v>
      </c>
      <c r="AY167" s="17" t="s">
        <v>175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7" t="s">
        <v>84</v>
      </c>
      <c r="BK167" s="222">
        <f>ROUND(I167*H167,2)</f>
        <v>0</v>
      </c>
      <c r="BL167" s="17" t="s">
        <v>180</v>
      </c>
      <c r="BM167" s="221" t="s">
        <v>778</v>
      </c>
    </row>
    <row r="168" s="12" customFormat="1">
      <c r="A168" s="12"/>
      <c r="B168" s="233"/>
      <c r="C168" s="234"/>
      <c r="D168" s="228" t="s">
        <v>431</v>
      </c>
      <c r="E168" s="234"/>
      <c r="F168" s="236" t="s">
        <v>841</v>
      </c>
      <c r="G168" s="234"/>
      <c r="H168" s="237">
        <v>248.862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43" t="s">
        <v>431</v>
      </c>
      <c r="AU168" s="243" t="s">
        <v>86</v>
      </c>
      <c r="AV168" s="12" t="s">
        <v>86</v>
      </c>
      <c r="AW168" s="12" t="s">
        <v>4</v>
      </c>
      <c r="AX168" s="12" t="s">
        <v>84</v>
      </c>
      <c r="AY168" s="243" t="s">
        <v>175</v>
      </c>
    </row>
    <row r="169" s="2" customFormat="1" ht="33" customHeight="1">
      <c r="A169" s="38"/>
      <c r="B169" s="39"/>
      <c r="C169" s="210" t="s">
        <v>212</v>
      </c>
      <c r="D169" s="210" t="s">
        <v>176</v>
      </c>
      <c r="E169" s="211" t="s">
        <v>780</v>
      </c>
      <c r="F169" s="212" t="s">
        <v>781</v>
      </c>
      <c r="G169" s="213" t="s">
        <v>767</v>
      </c>
      <c r="H169" s="214">
        <v>21.582</v>
      </c>
      <c r="I169" s="215"/>
      <c r="J169" s="216">
        <f>ROUND(I169*H169,2)</f>
        <v>0</v>
      </c>
      <c r="K169" s="212" t="s">
        <v>733</v>
      </c>
      <c r="L169" s="44"/>
      <c r="M169" s="217" t="s">
        <v>1</v>
      </c>
      <c r="N169" s="218" t="s">
        <v>41</v>
      </c>
      <c r="O169" s="91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1" t="s">
        <v>180</v>
      </c>
      <c r="AT169" s="221" t="s">
        <v>176</v>
      </c>
      <c r="AU169" s="221" t="s">
        <v>86</v>
      </c>
      <c r="AY169" s="17" t="s">
        <v>175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7" t="s">
        <v>84</v>
      </c>
      <c r="BK169" s="222">
        <f>ROUND(I169*H169,2)</f>
        <v>0</v>
      </c>
      <c r="BL169" s="17" t="s">
        <v>180</v>
      </c>
      <c r="BM169" s="221" t="s">
        <v>782</v>
      </c>
    </row>
    <row r="170" s="11" customFormat="1" ht="22.8" customHeight="1">
      <c r="A170" s="11"/>
      <c r="B170" s="196"/>
      <c r="C170" s="197"/>
      <c r="D170" s="198" t="s">
        <v>75</v>
      </c>
      <c r="E170" s="261" t="s">
        <v>783</v>
      </c>
      <c r="F170" s="261" t="s">
        <v>784</v>
      </c>
      <c r="G170" s="197"/>
      <c r="H170" s="197"/>
      <c r="I170" s="200"/>
      <c r="J170" s="262">
        <f>BK170</f>
        <v>0</v>
      </c>
      <c r="K170" s="197"/>
      <c r="L170" s="202"/>
      <c r="M170" s="203"/>
      <c r="N170" s="204"/>
      <c r="O170" s="204"/>
      <c r="P170" s="205">
        <f>P171</f>
        <v>0</v>
      </c>
      <c r="Q170" s="204"/>
      <c r="R170" s="205">
        <f>R171</f>
        <v>0</v>
      </c>
      <c r="S170" s="204"/>
      <c r="T170" s="206">
        <f>T171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207" t="s">
        <v>84</v>
      </c>
      <c r="AT170" s="208" t="s">
        <v>75</v>
      </c>
      <c r="AU170" s="208" t="s">
        <v>84</v>
      </c>
      <c r="AY170" s="207" t="s">
        <v>175</v>
      </c>
      <c r="BK170" s="209">
        <f>BK171</f>
        <v>0</v>
      </c>
    </row>
    <row r="171" s="2" customFormat="1" ht="21.75" customHeight="1">
      <c r="A171" s="38"/>
      <c r="B171" s="39"/>
      <c r="C171" s="210" t="s">
        <v>196</v>
      </c>
      <c r="D171" s="210" t="s">
        <v>176</v>
      </c>
      <c r="E171" s="211" t="s">
        <v>785</v>
      </c>
      <c r="F171" s="212" t="s">
        <v>786</v>
      </c>
      <c r="G171" s="213" t="s">
        <v>767</v>
      </c>
      <c r="H171" s="214">
        <v>5.902</v>
      </c>
      <c r="I171" s="215"/>
      <c r="J171" s="216">
        <f>ROUND(I171*H171,2)</f>
        <v>0</v>
      </c>
      <c r="K171" s="212" t="s">
        <v>733</v>
      </c>
      <c r="L171" s="44"/>
      <c r="M171" s="217" t="s">
        <v>1</v>
      </c>
      <c r="N171" s="218" t="s">
        <v>41</v>
      </c>
      <c r="O171" s="91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1" t="s">
        <v>180</v>
      </c>
      <c r="AT171" s="221" t="s">
        <v>176</v>
      </c>
      <c r="AU171" s="221" t="s">
        <v>86</v>
      </c>
      <c r="AY171" s="17" t="s">
        <v>175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7" t="s">
        <v>84</v>
      </c>
      <c r="BK171" s="222">
        <f>ROUND(I171*H171,2)</f>
        <v>0</v>
      </c>
      <c r="BL171" s="17" t="s">
        <v>180</v>
      </c>
      <c r="BM171" s="221" t="s">
        <v>787</v>
      </c>
    </row>
    <row r="172" s="11" customFormat="1" ht="25.92" customHeight="1">
      <c r="A172" s="11"/>
      <c r="B172" s="196"/>
      <c r="C172" s="197"/>
      <c r="D172" s="198" t="s">
        <v>75</v>
      </c>
      <c r="E172" s="199" t="s">
        <v>788</v>
      </c>
      <c r="F172" s="199" t="s">
        <v>789</v>
      </c>
      <c r="G172" s="197"/>
      <c r="H172" s="197"/>
      <c r="I172" s="200"/>
      <c r="J172" s="201">
        <f>BK172</f>
        <v>0</v>
      </c>
      <c r="K172" s="197"/>
      <c r="L172" s="202"/>
      <c r="M172" s="203"/>
      <c r="N172" s="204"/>
      <c r="O172" s="204"/>
      <c r="P172" s="205">
        <f>P173</f>
        <v>0</v>
      </c>
      <c r="Q172" s="204"/>
      <c r="R172" s="205">
        <f>R173</f>
        <v>0</v>
      </c>
      <c r="S172" s="204"/>
      <c r="T172" s="206">
        <f>T173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207" t="s">
        <v>86</v>
      </c>
      <c r="AT172" s="208" t="s">
        <v>75</v>
      </c>
      <c r="AU172" s="208" t="s">
        <v>76</v>
      </c>
      <c r="AY172" s="207" t="s">
        <v>175</v>
      </c>
      <c r="BK172" s="209">
        <f>BK173</f>
        <v>0</v>
      </c>
    </row>
    <row r="173" s="11" customFormat="1" ht="22.8" customHeight="1">
      <c r="A173" s="11"/>
      <c r="B173" s="196"/>
      <c r="C173" s="197"/>
      <c r="D173" s="198" t="s">
        <v>75</v>
      </c>
      <c r="E173" s="261" t="s">
        <v>790</v>
      </c>
      <c r="F173" s="261" t="s">
        <v>791</v>
      </c>
      <c r="G173" s="197"/>
      <c r="H173" s="197"/>
      <c r="I173" s="200"/>
      <c r="J173" s="262">
        <f>BK173</f>
        <v>0</v>
      </c>
      <c r="K173" s="197"/>
      <c r="L173" s="202"/>
      <c r="M173" s="203"/>
      <c r="N173" s="204"/>
      <c r="O173" s="204"/>
      <c r="P173" s="205">
        <f>SUM(P174:P197)</f>
        <v>0</v>
      </c>
      <c r="Q173" s="204"/>
      <c r="R173" s="205">
        <f>SUM(R174:R197)</f>
        <v>0</v>
      </c>
      <c r="S173" s="204"/>
      <c r="T173" s="206">
        <f>SUM(T174:T197)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207" t="s">
        <v>86</v>
      </c>
      <c r="AT173" s="208" t="s">
        <v>75</v>
      </c>
      <c r="AU173" s="208" t="s">
        <v>84</v>
      </c>
      <c r="AY173" s="207" t="s">
        <v>175</v>
      </c>
      <c r="BK173" s="209">
        <f>SUM(BK174:BK197)</f>
        <v>0</v>
      </c>
    </row>
    <row r="174" s="2" customFormat="1" ht="24.15" customHeight="1">
      <c r="A174" s="38"/>
      <c r="B174" s="39"/>
      <c r="C174" s="210" t="s">
        <v>240</v>
      </c>
      <c r="D174" s="210" t="s">
        <v>176</v>
      </c>
      <c r="E174" s="211" t="s">
        <v>792</v>
      </c>
      <c r="F174" s="212" t="s">
        <v>793</v>
      </c>
      <c r="G174" s="213" t="s">
        <v>350</v>
      </c>
      <c r="H174" s="214">
        <v>193</v>
      </c>
      <c r="I174" s="215"/>
      <c r="J174" s="216">
        <f>ROUND(I174*H174,2)</f>
        <v>0</v>
      </c>
      <c r="K174" s="212" t="s">
        <v>733</v>
      </c>
      <c r="L174" s="44"/>
      <c r="M174" s="217" t="s">
        <v>1</v>
      </c>
      <c r="N174" s="218" t="s">
        <v>41</v>
      </c>
      <c r="O174" s="91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203</v>
      </c>
      <c r="AT174" s="221" t="s">
        <v>176</v>
      </c>
      <c r="AU174" s="221" t="s">
        <v>86</v>
      </c>
      <c r="AY174" s="17" t="s">
        <v>175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84</v>
      </c>
      <c r="BK174" s="222">
        <f>ROUND(I174*H174,2)</f>
        <v>0</v>
      </c>
      <c r="BL174" s="17" t="s">
        <v>203</v>
      </c>
      <c r="BM174" s="221" t="s">
        <v>794</v>
      </c>
    </row>
    <row r="175" s="12" customFormat="1">
      <c r="A175" s="12"/>
      <c r="B175" s="233"/>
      <c r="C175" s="234"/>
      <c r="D175" s="228" t="s">
        <v>431</v>
      </c>
      <c r="E175" s="235" t="s">
        <v>1</v>
      </c>
      <c r="F175" s="236" t="s">
        <v>842</v>
      </c>
      <c r="G175" s="234"/>
      <c r="H175" s="237">
        <v>193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43" t="s">
        <v>431</v>
      </c>
      <c r="AU175" s="243" t="s">
        <v>86</v>
      </c>
      <c r="AV175" s="12" t="s">
        <v>86</v>
      </c>
      <c r="AW175" s="12" t="s">
        <v>32</v>
      </c>
      <c r="AX175" s="12" t="s">
        <v>84</v>
      </c>
      <c r="AY175" s="243" t="s">
        <v>175</v>
      </c>
    </row>
    <row r="176" s="2" customFormat="1" ht="24.15" customHeight="1">
      <c r="A176" s="38"/>
      <c r="B176" s="39"/>
      <c r="C176" s="210" t="s">
        <v>200</v>
      </c>
      <c r="D176" s="210" t="s">
        <v>176</v>
      </c>
      <c r="E176" s="211" t="s">
        <v>796</v>
      </c>
      <c r="F176" s="212" t="s">
        <v>797</v>
      </c>
      <c r="G176" s="213" t="s">
        <v>798</v>
      </c>
      <c r="H176" s="273"/>
      <c r="I176" s="215"/>
      <c r="J176" s="216">
        <f>ROUND(I176*H176,2)</f>
        <v>0</v>
      </c>
      <c r="K176" s="212" t="s">
        <v>733</v>
      </c>
      <c r="L176" s="44"/>
      <c r="M176" s="217" t="s">
        <v>1</v>
      </c>
      <c r="N176" s="218" t="s">
        <v>41</v>
      </c>
      <c r="O176" s="91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203</v>
      </c>
      <c r="AT176" s="221" t="s">
        <v>176</v>
      </c>
      <c r="AU176" s="221" t="s">
        <v>86</v>
      </c>
      <c r="AY176" s="17" t="s">
        <v>175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84</v>
      </c>
      <c r="BK176" s="222">
        <f>ROUND(I176*H176,2)</f>
        <v>0</v>
      </c>
      <c r="BL176" s="17" t="s">
        <v>203</v>
      </c>
      <c r="BM176" s="221" t="s">
        <v>799</v>
      </c>
    </row>
    <row r="177" s="2" customFormat="1" ht="24.15" customHeight="1">
      <c r="A177" s="38"/>
      <c r="B177" s="39"/>
      <c r="C177" s="210" t="s">
        <v>8</v>
      </c>
      <c r="D177" s="210" t="s">
        <v>176</v>
      </c>
      <c r="E177" s="211" t="s">
        <v>800</v>
      </c>
      <c r="F177" s="212" t="s">
        <v>801</v>
      </c>
      <c r="G177" s="213" t="s">
        <v>798</v>
      </c>
      <c r="H177" s="273"/>
      <c r="I177" s="215"/>
      <c r="J177" s="216">
        <f>ROUND(I177*H177,2)</f>
        <v>0</v>
      </c>
      <c r="K177" s="212" t="s">
        <v>733</v>
      </c>
      <c r="L177" s="44"/>
      <c r="M177" s="217" t="s">
        <v>1</v>
      </c>
      <c r="N177" s="218" t="s">
        <v>41</v>
      </c>
      <c r="O177" s="91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1" t="s">
        <v>203</v>
      </c>
      <c r="AT177" s="221" t="s">
        <v>176</v>
      </c>
      <c r="AU177" s="221" t="s">
        <v>86</v>
      </c>
      <c r="AY177" s="17" t="s">
        <v>175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84</v>
      </c>
      <c r="BK177" s="222">
        <f>ROUND(I177*H177,2)</f>
        <v>0</v>
      </c>
      <c r="BL177" s="17" t="s">
        <v>203</v>
      </c>
      <c r="BM177" s="221" t="s">
        <v>802</v>
      </c>
    </row>
    <row r="178" s="2" customFormat="1" ht="21.75" customHeight="1">
      <c r="A178" s="38"/>
      <c r="B178" s="39"/>
      <c r="C178" s="210" t="s">
        <v>203</v>
      </c>
      <c r="D178" s="210" t="s">
        <v>176</v>
      </c>
      <c r="E178" s="211" t="s">
        <v>803</v>
      </c>
      <c r="F178" s="212" t="s">
        <v>804</v>
      </c>
      <c r="G178" s="213" t="s">
        <v>350</v>
      </c>
      <c r="H178" s="214">
        <v>81</v>
      </c>
      <c r="I178" s="215"/>
      <c r="J178" s="216">
        <f>ROUND(I178*H178,2)</f>
        <v>0</v>
      </c>
      <c r="K178" s="212" t="s">
        <v>1</v>
      </c>
      <c r="L178" s="44"/>
      <c r="M178" s="217" t="s">
        <v>1</v>
      </c>
      <c r="N178" s="218" t="s">
        <v>41</v>
      </c>
      <c r="O178" s="91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1" t="s">
        <v>203</v>
      </c>
      <c r="AT178" s="221" t="s">
        <v>176</v>
      </c>
      <c r="AU178" s="221" t="s">
        <v>86</v>
      </c>
      <c r="AY178" s="17" t="s">
        <v>175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7" t="s">
        <v>84</v>
      </c>
      <c r="BK178" s="222">
        <f>ROUND(I178*H178,2)</f>
        <v>0</v>
      </c>
      <c r="BL178" s="17" t="s">
        <v>203</v>
      </c>
      <c r="BM178" s="221" t="s">
        <v>805</v>
      </c>
    </row>
    <row r="179" s="12" customFormat="1">
      <c r="A179" s="12"/>
      <c r="B179" s="233"/>
      <c r="C179" s="234"/>
      <c r="D179" s="228" t="s">
        <v>431</v>
      </c>
      <c r="E179" s="235" t="s">
        <v>1</v>
      </c>
      <c r="F179" s="236" t="s">
        <v>843</v>
      </c>
      <c r="G179" s="234"/>
      <c r="H179" s="237">
        <v>34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43" t="s">
        <v>431</v>
      </c>
      <c r="AU179" s="243" t="s">
        <v>86</v>
      </c>
      <c r="AV179" s="12" t="s">
        <v>86</v>
      </c>
      <c r="AW179" s="12" t="s">
        <v>32</v>
      </c>
      <c r="AX179" s="12" t="s">
        <v>76</v>
      </c>
      <c r="AY179" s="243" t="s">
        <v>175</v>
      </c>
    </row>
    <row r="180" s="12" customFormat="1">
      <c r="A180" s="12"/>
      <c r="B180" s="233"/>
      <c r="C180" s="234"/>
      <c r="D180" s="228" t="s">
        <v>431</v>
      </c>
      <c r="E180" s="235" t="s">
        <v>1</v>
      </c>
      <c r="F180" s="236" t="s">
        <v>844</v>
      </c>
      <c r="G180" s="234"/>
      <c r="H180" s="237">
        <v>18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43" t="s">
        <v>431</v>
      </c>
      <c r="AU180" s="243" t="s">
        <v>86</v>
      </c>
      <c r="AV180" s="12" t="s">
        <v>86</v>
      </c>
      <c r="AW180" s="12" t="s">
        <v>32</v>
      </c>
      <c r="AX180" s="12" t="s">
        <v>76</v>
      </c>
      <c r="AY180" s="243" t="s">
        <v>175</v>
      </c>
    </row>
    <row r="181" s="12" customFormat="1">
      <c r="A181" s="12"/>
      <c r="B181" s="233"/>
      <c r="C181" s="234"/>
      <c r="D181" s="228" t="s">
        <v>431</v>
      </c>
      <c r="E181" s="235" t="s">
        <v>1</v>
      </c>
      <c r="F181" s="236" t="s">
        <v>845</v>
      </c>
      <c r="G181" s="234"/>
      <c r="H181" s="237">
        <v>29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43" t="s">
        <v>431</v>
      </c>
      <c r="AU181" s="243" t="s">
        <v>86</v>
      </c>
      <c r="AV181" s="12" t="s">
        <v>86</v>
      </c>
      <c r="AW181" s="12" t="s">
        <v>32</v>
      </c>
      <c r="AX181" s="12" t="s">
        <v>76</v>
      </c>
      <c r="AY181" s="243" t="s">
        <v>175</v>
      </c>
    </row>
    <row r="182" s="13" customFormat="1">
      <c r="A182" s="13"/>
      <c r="B182" s="244"/>
      <c r="C182" s="245"/>
      <c r="D182" s="228" t="s">
        <v>431</v>
      </c>
      <c r="E182" s="246" t="s">
        <v>1</v>
      </c>
      <c r="F182" s="247" t="s">
        <v>433</v>
      </c>
      <c r="G182" s="245"/>
      <c r="H182" s="248">
        <v>81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431</v>
      </c>
      <c r="AU182" s="254" t="s">
        <v>86</v>
      </c>
      <c r="AV182" s="13" t="s">
        <v>180</v>
      </c>
      <c r="AW182" s="13" t="s">
        <v>32</v>
      </c>
      <c r="AX182" s="13" t="s">
        <v>84</v>
      </c>
      <c r="AY182" s="254" t="s">
        <v>175</v>
      </c>
    </row>
    <row r="183" s="2" customFormat="1" ht="21.75" customHeight="1">
      <c r="A183" s="38"/>
      <c r="B183" s="39"/>
      <c r="C183" s="210" t="s">
        <v>337</v>
      </c>
      <c r="D183" s="210" t="s">
        <v>176</v>
      </c>
      <c r="E183" s="211" t="s">
        <v>810</v>
      </c>
      <c r="F183" s="212" t="s">
        <v>811</v>
      </c>
      <c r="G183" s="213" t="s">
        <v>350</v>
      </c>
      <c r="H183" s="214">
        <v>112</v>
      </c>
      <c r="I183" s="215"/>
      <c r="J183" s="216">
        <f>ROUND(I183*H183,2)</f>
        <v>0</v>
      </c>
      <c r="K183" s="212" t="s">
        <v>1</v>
      </c>
      <c r="L183" s="44"/>
      <c r="M183" s="217" t="s">
        <v>1</v>
      </c>
      <c r="N183" s="218" t="s">
        <v>41</v>
      </c>
      <c r="O183" s="91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1" t="s">
        <v>203</v>
      </c>
      <c r="AT183" s="221" t="s">
        <v>176</v>
      </c>
      <c r="AU183" s="221" t="s">
        <v>86</v>
      </c>
      <c r="AY183" s="17" t="s">
        <v>175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7" t="s">
        <v>84</v>
      </c>
      <c r="BK183" s="222">
        <f>ROUND(I183*H183,2)</f>
        <v>0</v>
      </c>
      <c r="BL183" s="17" t="s">
        <v>203</v>
      </c>
      <c r="BM183" s="221" t="s">
        <v>812</v>
      </c>
    </row>
    <row r="184" s="12" customFormat="1">
      <c r="A184" s="12"/>
      <c r="B184" s="233"/>
      <c r="C184" s="234"/>
      <c r="D184" s="228" t="s">
        <v>431</v>
      </c>
      <c r="E184" s="235" t="s">
        <v>1</v>
      </c>
      <c r="F184" s="236" t="s">
        <v>846</v>
      </c>
      <c r="G184" s="234"/>
      <c r="H184" s="237">
        <v>39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43" t="s">
        <v>431</v>
      </c>
      <c r="AU184" s="243" t="s">
        <v>86</v>
      </c>
      <c r="AV184" s="12" t="s">
        <v>86</v>
      </c>
      <c r="AW184" s="12" t="s">
        <v>32</v>
      </c>
      <c r="AX184" s="12" t="s">
        <v>76</v>
      </c>
      <c r="AY184" s="243" t="s">
        <v>175</v>
      </c>
    </row>
    <row r="185" s="12" customFormat="1">
      <c r="A185" s="12"/>
      <c r="B185" s="233"/>
      <c r="C185" s="234"/>
      <c r="D185" s="228" t="s">
        <v>431</v>
      </c>
      <c r="E185" s="235" t="s">
        <v>1</v>
      </c>
      <c r="F185" s="236" t="s">
        <v>847</v>
      </c>
      <c r="G185" s="234"/>
      <c r="H185" s="237">
        <v>30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43" t="s">
        <v>431</v>
      </c>
      <c r="AU185" s="243" t="s">
        <v>86</v>
      </c>
      <c r="AV185" s="12" t="s">
        <v>86</v>
      </c>
      <c r="AW185" s="12" t="s">
        <v>32</v>
      </c>
      <c r="AX185" s="12" t="s">
        <v>76</v>
      </c>
      <c r="AY185" s="243" t="s">
        <v>175</v>
      </c>
    </row>
    <row r="186" s="12" customFormat="1">
      <c r="A186" s="12"/>
      <c r="B186" s="233"/>
      <c r="C186" s="234"/>
      <c r="D186" s="228" t="s">
        <v>431</v>
      </c>
      <c r="E186" s="235" t="s">
        <v>1</v>
      </c>
      <c r="F186" s="236" t="s">
        <v>848</v>
      </c>
      <c r="G186" s="234"/>
      <c r="H186" s="237">
        <v>43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43" t="s">
        <v>431</v>
      </c>
      <c r="AU186" s="243" t="s">
        <v>86</v>
      </c>
      <c r="AV186" s="12" t="s">
        <v>86</v>
      </c>
      <c r="AW186" s="12" t="s">
        <v>32</v>
      </c>
      <c r="AX186" s="12" t="s">
        <v>76</v>
      </c>
      <c r="AY186" s="243" t="s">
        <v>175</v>
      </c>
    </row>
    <row r="187" s="13" customFormat="1">
      <c r="A187" s="13"/>
      <c r="B187" s="244"/>
      <c r="C187" s="245"/>
      <c r="D187" s="228" t="s">
        <v>431</v>
      </c>
      <c r="E187" s="246" t="s">
        <v>1</v>
      </c>
      <c r="F187" s="247" t="s">
        <v>433</v>
      </c>
      <c r="G187" s="245"/>
      <c r="H187" s="248">
        <v>112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431</v>
      </c>
      <c r="AU187" s="254" t="s">
        <v>86</v>
      </c>
      <c r="AV187" s="13" t="s">
        <v>180</v>
      </c>
      <c r="AW187" s="13" t="s">
        <v>32</v>
      </c>
      <c r="AX187" s="13" t="s">
        <v>84</v>
      </c>
      <c r="AY187" s="254" t="s">
        <v>175</v>
      </c>
    </row>
    <row r="188" s="2" customFormat="1" ht="24.15" customHeight="1">
      <c r="A188" s="38"/>
      <c r="B188" s="39"/>
      <c r="C188" s="210" t="s">
        <v>208</v>
      </c>
      <c r="D188" s="210" t="s">
        <v>176</v>
      </c>
      <c r="E188" s="211" t="s">
        <v>817</v>
      </c>
      <c r="F188" s="212" t="s">
        <v>818</v>
      </c>
      <c r="G188" s="213" t="s">
        <v>732</v>
      </c>
      <c r="H188" s="214">
        <v>43</v>
      </c>
      <c r="I188" s="215"/>
      <c r="J188" s="216">
        <f>ROUND(I188*H188,2)</f>
        <v>0</v>
      </c>
      <c r="K188" s="212" t="s">
        <v>1</v>
      </c>
      <c r="L188" s="44"/>
      <c r="M188" s="217" t="s">
        <v>1</v>
      </c>
      <c r="N188" s="218" t="s">
        <v>41</v>
      </c>
      <c r="O188" s="91"/>
      <c r="P188" s="219">
        <f>O188*H188</f>
        <v>0</v>
      </c>
      <c r="Q188" s="219">
        <v>0</v>
      </c>
      <c r="R188" s="219">
        <f>Q188*H188</f>
        <v>0</v>
      </c>
      <c r="S188" s="219">
        <v>0</v>
      </c>
      <c r="T188" s="22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1" t="s">
        <v>203</v>
      </c>
      <c r="AT188" s="221" t="s">
        <v>176</v>
      </c>
      <c r="AU188" s="221" t="s">
        <v>86</v>
      </c>
      <c r="AY188" s="17" t="s">
        <v>175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7" t="s">
        <v>84</v>
      </c>
      <c r="BK188" s="222">
        <f>ROUND(I188*H188,2)</f>
        <v>0</v>
      </c>
      <c r="BL188" s="17" t="s">
        <v>203</v>
      </c>
      <c r="BM188" s="221" t="s">
        <v>819</v>
      </c>
    </row>
    <row r="189" s="12" customFormat="1">
      <c r="A189" s="12"/>
      <c r="B189" s="233"/>
      <c r="C189" s="234"/>
      <c r="D189" s="228" t="s">
        <v>431</v>
      </c>
      <c r="E189" s="235" t="s">
        <v>1</v>
      </c>
      <c r="F189" s="236" t="s">
        <v>849</v>
      </c>
      <c r="G189" s="234"/>
      <c r="H189" s="237">
        <v>15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43" t="s">
        <v>431</v>
      </c>
      <c r="AU189" s="243" t="s">
        <v>86</v>
      </c>
      <c r="AV189" s="12" t="s">
        <v>86</v>
      </c>
      <c r="AW189" s="12" t="s">
        <v>32</v>
      </c>
      <c r="AX189" s="12" t="s">
        <v>76</v>
      </c>
      <c r="AY189" s="243" t="s">
        <v>175</v>
      </c>
    </row>
    <row r="190" s="12" customFormat="1">
      <c r="A190" s="12"/>
      <c r="B190" s="233"/>
      <c r="C190" s="234"/>
      <c r="D190" s="228" t="s">
        <v>431</v>
      </c>
      <c r="E190" s="235" t="s">
        <v>1</v>
      </c>
      <c r="F190" s="236" t="s">
        <v>850</v>
      </c>
      <c r="G190" s="234"/>
      <c r="H190" s="237">
        <v>12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43" t="s">
        <v>431</v>
      </c>
      <c r="AU190" s="243" t="s">
        <v>86</v>
      </c>
      <c r="AV190" s="12" t="s">
        <v>86</v>
      </c>
      <c r="AW190" s="12" t="s">
        <v>32</v>
      </c>
      <c r="AX190" s="12" t="s">
        <v>76</v>
      </c>
      <c r="AY190" s="243" t="s">
        <v>175</v>
      </c>
    </row>
    <row r="191" s="12" customFormat="1">
      <c r="A191" s="12"/>
      <c r="B191" s="233"/>
      <c r="C191" s="234"/>
      <c r="D191" s="228" t="s">
        <v>431</v>
      </c>
      <c r="E191" s="235" t="s">
        <v>1</v>
      </c>
      <c r="F191" s="236" t="s">
        <v>851</v>
      </c>
      <c r="G191" s="234"/>
      <c r="H191" s="237">
        <v>16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43" t="s">
        <v>431</v>
      </c>
      <c r="AU191" s="243" t="s">
        <v>86</v>
      </c>
      <c r="AV191" s="12" t="s">
        <v>86</v>
      </c>
      <c r="AW191" s="12" t="s">
        <v>32</v>
      </c>
      <c r="AX191" s="12" t="s">
        <v>76</v>
      </c>
      <c r="AY191" s="243" t="s">
        <v>175</v>
      </c>
    </row>
    <row r="192" s="13" customFormat="1">
      <c r="A192" s="13"/>
      <c r="B192" s="244"/>
      <c r="C192" s="245"/>
      <c r="D192" s="228" t="s">
        <v>431</v>
      </c>
      <c r="E192" s="246" t="s">
        <v>1</v>
      </c>
      <c r="F192" s="247" t="s">
        <v>433</v>
      </c>
      <c r="G192" s="245"/>
      <c r="H192" s="248">
        <v>43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4" t="s">
        <v>431</v>
      </c>
      <c r="AU192" s="254" t="s">
        <v>86</v>
      </c>
      <c r="AV192" s="13" t="s">
        <v>180</v>
      </c>
      <c r="AW192" s="13" t="s">
        <v>32</v>
      </c>
      <c r="AX192" s="13" t="s">
        <v>84</v>
      </c>
      <c r="AY192" s="254" t="s">
        <v>175</v>
      </c>
    </row>
    <row r="193" s="2" customFormat="1" ht="16.5" customHeight="1">
      <c r="A193" s="38"/>
      <c r="B193" s="39"/>
      <c r="C193" s="210" t="s">
        <v>347</v>
      </c>
      <c r="D193" s="210" t="s">
        <v>176</v>
      </c>
      <c r="E193" s="211" t="s">
        <v>824</v>
      </c>
      <c r="F193" s="212" t="s">
        <v>825</v>
      </c>
      <c r="G193" s="213" t="s">
        <v>732</v>
      </c>
      <c r="H193" s="214">
        <v>44</v>
      </c>
      <c r="I193" s="215"/>
      <c r="J193" s="216">
        <f>ROUND(I193*H193,2)</f>
        <v>0</v>
      </c>
      <c r="K193" s="212" t="s">
        <v>1</v>
      </c>
      <c r="L193" s="44"/>
      <c r="M193" s="217" t="s">
        <v>1</v>
      </c>
      <c r="N193" s="218" t="s">
        <v>41</v>
      </c>
      <c r="O193" s="91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1" t="s">
        <v>203</v>
      </c>
      <c r="AT193" s="221" t="s">
        <v>176</v>
      </c>
      <c r="AU193" s="221" t="s">
        <v>86</v>
      </c>
      <c r="AY193" s="17" t="s">
        <v>175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7" t="s">
        <v>84</v>
      </c>
      <c r="BK193" s="222">
        <f>ROUND(I193*H193,2)</f>
        <v>0</v>
      </c>
      <c r="BL193" s="17" t="s">
        <v>203</v>
      </c>
      <c r="BM193" s="221" t="s">
        <v>826</v>
      </c>
    </row>
    <row r="194" s="12" customFormat="1">
      <c r="A194" s="12"/>
      <c r="B194" s="233"/>
      <c r="C194" s="234"/>
      <c r="D194" s="228" t="s">
        <v>431</v>
      </c>
      <c r="E194" s="235" t="s">
        <v>1</v>
      </c>
      <c r="F194" s="236" t="s">
        <v>849</v>
      </c>
      <c r="G194" s="234"/>
      <c r="H194" s="237">
        <v>15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43" t="s">
        <v>431</v>
      </c>
      <c r="AU194" s="243" t="s">
        <v>86</v>
      </c>
      <c r="AV194" s="12" t="s">
        <v>86</v>
      </c>
      <c r="AW194" s="12" t="s">
        <v>32</v>
      </c>
      <c r="AX194" s="12" t="s">
        <v>76</v>
      </c>
      <c r="AY194" s="243" t="s">
        <v>175</v>
      </c>
    </row>
    <row r="195" s="12" customFormat="1">
      <c r="A195" s="12"/>
      <c r="B195" s="233"/>
      <c r="C195" s="234"/>
      <c r="D195" s="228" t="s">
        <v>431</v>
      </c>
      <c r="E195" s="235" t="s">
        <v>1</v>
      </c>
      <c r="F195" s="236" t="s">
        <v>852</v>
      </c>
      <c r="G195" s="234"/>
      <c r="H195" s="237">
        <v>13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43" t="s">
        <v>431</v>
      </c>
      <c r="AU195" s="243" t="s">
        <v>86</v>
      </c>
      <c r="AV195" s="12" t="s">
        <v>86</v>
      </c>
      <c r="AW195" s="12" t="s">
        <v>32</v>
      </c>
      <c r="AX195" s="12" t="s">
        <v>76</v>
      </c>
      <c r="AY195" s="243" t="s">
        <v>175</v>
      </c>
    </row>
    <row r="196" s="12" customFormat="1">
      <c r="A196" s="12"/>
      <c r="B196" s="233"/>
      <c r="C196" s="234"/>
      <c r="D196" s="228" t="s">
        <v>431</v>
      </c>
      <c r="E196" s="235" t="s">
        <v>1</v>
      </c>
      <c r="F196" s="236" t="s">
        <v>851</v>
      </c>
      <c r="G196" s="234"/>
      <c r="H196" s="237">
        <v>16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43" t="s">
        <v>431</v>
      </c>
      <c r="AU196" s="243" t="s">
        <v>86</v>
      </c>
      <c r="AV196" s="12" t="s">
        <v>86</v>
      </c>
      <c r="AW196" s="12" t="s">
        <v>32</v>
      </c>
      <c r="AX196" s="12" t="s">
        <v>76</v>
      </c>
      <c r="AY196" s="243" t="s">
        <v>175</v>
      </c>
    </row>
    <row r="197" s="13" customFormat="1">
      <c r="A197" s="13"/>
      <c r="B197" s="244"/>
      <c r="C197" s="245"/>
      <c r="D197" s="228" t="s">
        <v>431</v>
      </c>
      <c r="E197" s="246" t="s">
        <v>1</v>
      </c>
      <c r="F197" s="247" t="s">
        <v>433</v>
      </c>
      <c r="G197" s="245"/>
      <c r="H197" s="248">
        <v>44</v>
      </c>
      <c r="I197" s="249"/>
      <c r="J197" s="245"/>
      <c r="K197" s="245"/>
      <c r="L197" s="250"/>
      <c r="M197" s="274"/>
      <c r="N197" s="275"/>
      <c r="O197" s="275"/>
      <c r="P197" s="275"/>
      <c r="Q197" s="275"/>
      <c r="R197" s="275"/>
      <c r="S197" s="275"/>
      <c r="T197" s="27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4" t="s">
        <v>431</v>
      </c>
      <c r="AU197" s="254" t="s">
        <v>86</v>
      </c>
      <c r="AV197" s="13" t="s">
        <v>180</v>
      </c>
      <c r="AW197" s="13" t="s">
        <v>32</v>
      </c>
      <c r="AX197" s="13" t="s">
        <v>84</v>
      </c>
      <c r="AY197" s="254" t="s">
        <v>175</v>
      </c>
    </row>
    <row r="198" s="2" customFormat="1" ht="6.96" customHeight="1">
      <c r="A198" s="38"/>
      <c r="B198" s="66"/>
      <c r="C198" s="67"/>
      <c r="D198" s="67"/>
      <c r="E198" s="67"/>
      <c r="F198" s="67"/>
      <c r="G198" s="67"/>
      <c r="H198" s="67"/>
      <c r="I198" s="67"/>
      <c r="J198" s="67"/>
      <c r="K198" s="67"/>
      <c r="L198" s="44"/>
      <c r="M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</row>
  </sheetData>
  <sheetProtection sheet="1" autoFilter="0" formatColumns="0" formatRows="0" objects="1" scenarios="1" spinCount="100000" saltValue="1fsD3Igl1JOHgSPx/Fy5UxrJCpf2Pwb1w9dWZO94XxnLFo8c7bVJf1Ptt6pwqLYIsde4WC0G6y9AZNuWWLhfiQ==" hashValue="ZgoVm6aouWNRqMdSvtSeAD+USF1kmCdOOgAUbWKTNTZCorTDyXIm2OG5S6Wg2Pnr89SkyCYhwIxN74UEfLJ9gA==" algorithmName="SHA-512" password="CC35"/>
  <autoFilter ref="C123:K19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853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ROUND((SUM(BE126:BE201)),  2)</f>
        <v>0</v>
      </c>
      <c r="G33" s="38"/>
      <c r="H33" s="38"/>
      <c r="I33" s="155">
        <v>0.21</v>
      </c>
      <c r="J33" s="154">
        <f>ROUND(((SUM(BE126:BE201))*I33),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ROUND((SUM(BF126:BF201)),  2)</f>
        <v>0</v>
      </c>
      <c r="G34" s="38"/>
      <c r="H34" s="38"/>
      <c r="I34" s="155">
        <v>0.15</v>
      </c>
      <c r="J34" s="154">
        <f>ROUND(((SUM(BF126:BF201))*I34),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ROUND((SUM(BG126:BG201)),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ROUND((SUM(BH126:BH201)),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ROUND((SUM(BI126:BI201)),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020 - Stavební část I. etapa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719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55"/>
      <c r="C98" s="256"/>
      <c r="D98" s="257" t="s">
        <v>721</v>
      </c>
      <c r="E98" s="258"/>
      <c r="F98" s="258"/>
      <c r="G98" s="258"/>
      <c r="H98" s="258"/>
      <c r="I98" s="258"/>
      <c r="J98" s="259">
        <f>J128</f>
        <v>0</v>
      </c>
      <c r="K98" s="256"/>
      <c r="L98" s="260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55"/>
      <c r="C99" s="256"/>
      <c r="D99" s="257" t="s">
        <v>722</v>
      </c>
      <c r="E99" s="258"/>
      <c r="F99" s="258"/>
      <c r="G99" s="258"/>
      <c r="H99" s="258"/>
      <c r="I99" s="258"/>
      <c r="J99" s="259">
        <f>J135</f>
        <v>0</v>
      </c>
      <c r="K99" s="256"/>
      <c r="L99" s="260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14" customFormat="1" ht="14.88" customHeight="1">
      <c r="A100" s="14"/>
      <c r="B100" s="255"/>
      <c r="C100" s="256"/>
      <c r="D100" s="257" t="s">
        <v>854</v>
      </c>
      <c r="E100" s="258"/>
      <c r="F100" s="258"/>
      <c r="G100" s="258"/>
      <c r="H100" s="258"/>
      <c r="I100" s="258"/>
      <c r="J100" s="259">
        <f>J148</f>
        <v>0</v>
      </c>
      <c r="K100" s="256"/>
      <c r="L100" s="260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55"/>
      <c r="C101" s="256"/>
      <c r="D101" s="257" t="s">
        <v>723</v>
      </c>
      <c r="E101" s="258"/>
      <c r="F101" s="258"/>
      <c r="G101" s="258"/>
      <c r="H101" s="258"/>
      <c r="I101" s="258"/>
      <c r="J101" s="259">
        <f>J149</f>
        <v>0</v>
      </c>
      <c r="K101" s="256"/>
      <c r="L101" s="260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55"/>
      <c r="C102" s="256"/>
      <c r="D102" s="257" t="s">
        <v>724</v>
      </c>
      <c r="E102" s="258"/>
      <c r="F102" s="258"/>
      <c r="G102" s="258"/>
      <c r="H102" s="258"/>
      <c r="I102" s="258"/>
      <c r="J102" s="259">
        <f>J157</f>
        <v>0</v>
      </c>
      <c r="K102" s="256"/>
      <c r="L102" s="260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9" customFormat="1" ht="24.96" customHeight="1">
      <c r="A103" s="9"/>
      <c r="B103" s="179"/>
      <c r="C103" s="180"/>
      <c r="D103" s="181" t="s">
        <v>725</v>
      </c>
      <c r="E103" s="182"/>
      <c r="F103" s="182"/>
      <c r="G103" s="182"/>
      <c r="H103" s="182"/>
      <c r="I103" s="182"/>
      <c r="J103" s="183">
        <f>J159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4" customFormat="1" ht="19.92" customHeight="1">
      <c r="A104" s="14"/>
      <c r="B104" s="255"/>
      <c r="C104" s="256"/>
      <c r="D104" s="257" t="s">
        <v>855</v>
      </c>
      <c r="E104" s="258"/>
      <c r="F104" s="258"/>
      <c r="G104" s="258"/>
      <c r="H104" s="258"/>
      <c r="I104" s="258"/>
      <c r="J104" s="259">
        <f>J160</f>
        <v>0</v>
      </c>
      <c r="K104" s="256"/>
      <c r="L104" s="260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14" customFormat="1" ht="19.92" customHeight="1">
      <c r="A105" s="14"/>
      <c r="B105" s="255"/>
      <c r="C105" s="256"/>
      <c r="D105" s="257" t="s">
        <v>856</v>
      </c>
      <c r="E105" s="258"/>
      <c r="F105" s="258"/>
      <c r="G105" s="258"/>
      <c r="H105" s="258"/>
      <c r="I105" s="258"/>
      <c r="J105" s="259">
        <f>J175</f>
        <v>0</v>
      </c>
      <c r="K105" s="256"/>
      <c r="L105" s="260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14" customFormat="1" ht="19.92" customHeight="1">
      <c r="A106" s="14"/>
      <c r="B106" s="255"/>
      <c r="C106" s="256"/>
      <c r="D106" s="257" t="s">
        <v>857</v>
      </c>
      <c r="E106" s="258"/>
      <c r="F106" s="258"/>
      <c r="G106" s="258"/>
      <c r="H106" s="258"/>
      <c r="I106" s="258"/>
      <c r="J106" s="259">
        <f>J181</f>
        <v>0</v>
      </c>
      <c r="K106" s="256"/>
      <c r="L106" s="260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160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Klimatizace, slaboproudy - poliklinika Karviná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151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 xml:space="preserve">020 - Stavební část I. etapa 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Karviná</v>
      </c>
      <c r="G120" s="40"/>
      <c r="H120" s="40"/>
      <c r="I120" s="32" t="s">
        <v>22</v>
      </c>
      <c r="J120" s="79" t="str">
        <f>IF(J12="","",J12)</f>
        <v>18. 7. 2023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Statutární město Karviná</v>
      </c>
      <c r="G122" s="40"/>
      <c r="H122" s="40"/>
      <c r="I122" s="32" t="s">
        <v>30</v>
      </c>
      <c r="J122" s="36" t="str">
        <f>E21</f>
        <v>ATRIS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33</v>
      </c>
      <c r="J123" s="36" t="str">
        <f>E24</f>
        <v>Barbora Kyšková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0" customFormat="1" ht="29.28" customHeight="1">
      <c r="A125" s="185"/>
      <c r="B125" s="186"/>
      <c r="C125" s="187" t="s">
        <v>161</v>
      </c>
      <c r="D125" s="188" t="s">
        <v>61</v>
      </c>
      <c r="E125" s="188" t="s">
        <v>57</v>
      </c>
      <c r="F125" s="188" t="s">
        <v>58</v>
      </c>
      <c r="G125" s="188" t="s">
        <v>162</v>
      </c>
      <c r="H125" s="188" t="s">
        <v>163</v>
      </c>
      <c r="I125" s="188" t="s">
        <v>164</v>
      </c>
      <c r="J125" s="188" t="s">
        <v>156</v>
      </c>
      <c r="K125" s="189" t="s">
        <v>165</v>
      </c>
      <c r="L125" s="190"/>
      <c r="M125" s="100" t="s">
        <v>1</v>
      </c>
      <c r="N125" s="101" t="s">
        <v>40</v>
      </c>
      <c r="O125" s="101" t="s">
        <v>166</v>
      </c>
      <c r="P125" s="101" t="s">
        <v>167</v>
      </c>
      <c r="Q125" s="101" t="s">
        <v>168</v>
      </c>
      <c r="R125" s="101" t="s">
        <v>169</v>
      </c>
      <c r="S125" s="101" t="s">
        <v>170</v>
      </c>
      <c r="T125" s="102" t="s">
        <v>171</v>
      </c>
      <c r="U125" s="185"/>
      <c r="V125" s="185"/>
      <c r="W125" s="185"/>
      <c r="X125" s="185"/>
      <c r="Y125" s="185"/>
      <c r="Z125" s="185"/>
      <c r="AA125" s="185"/>
      <c r="AB125" s="185"/>
      <c r="AC125" s="185"/>
      <c r="AD125" s="185"/>
      <c r="AE125" s="185"/>
    </row>
    <row r="126" s="2" customFormat="1" ht="22.8" customHeight="1">
      <c r="A126" s="38"/>
      <c r="B126" s="39"/>
      <c r="C126" s="107" t="s">
        <v>172</v>
      </c>
      <c r="D126" s="40"/>
      <c r="E126" s="40"/>
      <c r="F126" s="40"/>
      <c r="G126" s="40"/>
      <c r="H126" s="40"/>
      <c r="I126" s="40"/>
      <c r="J126" s="191">
        <f>BK126</f>
        <v>0</v>
      </c>
      <c r="K126" s="40"/>
      <c r="L126" s="44"/>
      <c r="M126" s="103"/>
      <c r="N126" s="192"/>
      <c r="O126" s="104"/>
      <c r="P126" s="193">
        <f>P127+P159</f>
        <v>0</v>
      </c>
      <c r="Q126" s="104"/>
      <c r="R126" s="193">
        <f>R127+R159</f>
        <v>7.289605</v>
      </c>
      <c r="S126" s="104"/>
      <c r="T126" s="194">
        <f>T127+T159</f>
        <v>0.92290000000000016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75</v>
      </c>
      <c r="AU126" s="17" t="s">
        <v>158</v>
      </c>
      <c r="BK126" s="195">
        <f>BK127+BK159</f>
        <v>0</v>
      </c>
    </row>
    <row r="127" s="11" customFormat="1" ht="25.92" customHeight="1">
      <c r="A127" s="11"/>
      <c r="B127" s="196"/>
      <c r="C127" s="197"/>
      <c r="D127" s="198" t="s">
        <v>75</v>
      </c>
      <c r="E127" s="199" t="s">
        <v>727</v>
      </c>
      <c r="F127" s="199" t="s">
        <v>728</v>
      </c>
      <c r="G127" s="197"/>
      <c r="H127" s="197"/>
      <c r="I127" s="200"/>
      <c r="J127" s="201">
        <f>BK127</f>
        <v>0</v>
      </c>
      <c r="K127" s="197"/>
      <c r="L127" s="202"/>
      <c r="M127" s="203"/>
      <c r="N127" s="204"/>
      <c r="O127" s="204"/>
      <c r="P127" s="205">
        <f>P128+P135+P149+P157</f>
        <v>0</v>
      </c>
      <c r="Q127" s="204"/>
      <c r="R127" s="205">
        <f>R128+R135+R149+R157</f>
        <v>2.041843</v>
      </c>
      <c r="S127" s="204"/>
      <c r="T127" s="206">
        <f>T128+T135+T149+T157</f>
        <v>0.57970000000000008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7" t="s">
        <v>84</v>
      </c>
      <c r="AT127" s="208" t="s">
        <v>75</v>
      </c>
      <c r="AU127" s="208" t="s">
        <v>76</v>
      </c>
      <c r="AY127" s="207" t="s">
        <v>175</v>
      </c>
      <c r="BK127" s="209">
        <f>BK128+BK135+BK149+BK157</f>
        <v>0</v>
      </c>
    </row>
    <row r="128" s="11" customFormat="1" ht="22.8" customHeight="1">
      <c r="A128" s="11"/>
      <c r="B128" s="196"/>
      <c r="C128" s="197"/>
      <c r="D128" s="198" t="s">
        <v>75</v>
      </c>
      <c r="E128" s="261" t="s">
        <v>186</v>
      </c>
      <c r="F128" s="261" t="s">
        <v>738</v>
      </c>
      <c r="G128" s="197"/>
      <c r="H128" s="197"/>
      <c r="I128" s="200"/>
      <c r="J128" s="262">
        <f>BK128</f>
        <v>0</v>
      </c>
      <c r="K128" s="197"/>
      <c r="L128" s="202"/>
      <c r="M128" s="203"/>
      <c r="N128" s="204"/>
      <c r="O128" s="204"/>
      <c r="P128" s="205">
        <f>SUM(P129:P134)</f>
        <v>0</v>
      </c>
      <c r="Q128" s="204"/>
      <c r="R128" s="205">
        <f>SUM(R129:R134)</f>
        <v>1.6393</v>
      </c>
      <c r="S128" s="204"/>
      <c r="T128" s="206">
        <f>SUM(T129:T134)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7" t="s">
        <v>84</v>
      </c>
      <c r="AT128" s="208" t="s">
        <v>75</v>
      </c>
      <c r="AU128" s="208" t="s">
        <v>84</v>
      </c>
      <c r="AY128" s="207" t="s">
        <v>175</v>
      </c>
      <c r="BK128" s="209">
        <f>SUM(BK129:BK134)</f>
        <v>0</v>
      </c>
    </row>
    <row r="129" s="2" customFormat="1" ht="24.15" customHeight="1">
      <c r="A129" s="38"/>
      <c r="B129" s="39"/>
      <c r="C129" s="210" t="s">
        <v>84</v>
      </c>
      <c r="D129" s="210" t="s">
        <v>176</v>
      </c>
      <c r="E129" s="211" t="s">
        <v>858</v>
      </c>
      <c r="F129" s="212" t="s">
        <v>859</v>
      </c>
      <c r="G129" s="213" t="s">
        <v>732</v>
      </c>
      <c r="H129" s="214">
        <v>15</v>
      </c>
      <c r="I129" s="215"/>
      <c r="J129" s="216">
        <f>ROUND(I129*H129,2)</f>
        <v>0</v>
      </c>
      <c r="K129" s="212" t="s">
        <v>733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0.0097000000000000016</v>
      </c>
      <c r="R129" s="219">
        <f>Q129*H129</f>
        <v>0.14550000000000003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86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860</v>
      </c>
    </row>
    <row r="130" s="2" customFormat="1" ht="24.15" customHeight="1">
      <c r="A130" s="38"/>
      <c r="B130" s="39"/>
      <c r="C130" s="210" t="s">
        <v>86</v>
      </c>
      <c r="D130" s="210" t="s">
        <v>176</v>
      </c>
      <c r="E130" s="211" t="s">
        <v>861</v>
      </c>
      <c r="F130" s="212" t="s">
        <v>862</v>
      </c>
      <c r="G130" s="213" t="s">
        <v>732</v>
      </c>
      <c r="H130" s="214">
        <v>154</v>
      </c>
      <c r="I130" s="215"/>
      <c r="J130" s="216">
        <f>ROUND(I130*H130,2)</f>
        <v>0</v>
      </c>
      <c r="K130" s="212" t="s">
        <v>733</v>
      </c>
      <c r="L130" s="44"/>
      <c r="M130" s="217" t="s">
        <v>1</v>
      </c>
      <c r="N130" s="218" t="s">
        <v>41</v>
      </c>
      <c r="O130" s="91"/>
      <c r="P130" s="219">
        <f>O130*H130</f>
        <v>0</v>
      </c>
      <c r="Q130" s="219">
        <v>0.0097000000000000016</v>
      </c>
      <c r="R130" s="219">
        <f>Q130*H130</f>
        <v>1.4938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180</v>
      </c>
      <c r="AT130" s="221" t="s">
        <v>176</v>
      </c>
      <c r="AU130" s="221" t="s">
        <v>86</v>
      </c>
      <c r="AY130" s="17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180</v>
      </c>
      <c r="BM130" s="221" t="s">
        <v>863</v>
      </c>
    </row>
    <row r="131" s="2" customFormat="1" ht="16.5" customHeight="1">
      <c r="A131" s="38"/>
      <c r="B131" s="39"/>
      <c r="C131" s="210" t="s">
        <v>183</v>
      </c>
      <c r="D131" s="210" t="s">
        <v>176</v>
      </c>
      <c r="E131" s="211" t="s">
        <v>864</v>
      </c>
      <c r="F131" s="212" t="s">
        <v>865</v>
      </c>
      <c r="G131" s="213" t="s">
        <v>732</v>
      </c>
      <c r="H131" s="214">
        <v>22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180</v>
      </c>
      <c r="AT131" s="221" t="s">
        <v>176</v>
      </c>
      <c r="AU131" s="221" t="s">
        <v>86</v>
      </c>
      <c r="AY131" s="17" t="s">
        <v>175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180</v>
      </c>
      <c r="BM131" s="221" t="s">
        <v>866</v>
      </c>
    </row>
    <row r="132" s="2" customFormat="1" ht="16.5" customHeight="1">
      <c r="A132" s="38"/>
      <c r="B132" s="39"/>
      <c r="C132" s="210" t="s">
        <v>180</v>
      </c>
      <c r="D132" s="210" t="s">
        <v>176</v>
      </c>
      <c r="E132" s="211" t="s">
        <v>867</v>
      </c>
      <c r="F132" s="212" t="s">
        <v>868</v>
      </c>
      <c r="G132" s="213" t="s">
        <v>732</v>
      </c>
      <c r="H132" s="214">
        <v>57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41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180</v>
      </c>
      <c r="AT132" s="221" t="s">
        <v>176</v>
      </c>
      <c r="AU132" s="221" t="s">
        <v>86</v>
      </c>
      <c r="AY132" s="17" t="s">
        <v>175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84</v>
      </c>
      <c r="BK132" s="222">
        <f>ROUND(I132*H132,2)</f>
        <v>0</v>
      </c>
      <c r="BL132" s="17" t="s">
        <v>180</v>
      </c>
      <c r="BM132" s="221" t="s">
        <v>869</v>
      </c>
    </row>
    <row r="133" s="2" customFormat="1" ht="16.5" customHeight="1">
      <c r="A133" s="38"/>
      <c r="B133" s="39"/>
      <c r="C133" s="210" t="s">
        <v>190</v>
      </c>
      <c r="D133" s="210" t="s">
        <v>176</v>
      </c>
      <c r="E133" s="211" t="s">
        <v>870</v>
      </c>
      <c r="F133" s="212" t="s">
        <v>871</v>
      </c>
      <c r="G133" s="213" t="s">
        <v>732</v>
      </c>
      <c r="H133" s="214">
        <v>12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180</v>
      </c>
      <c r="AT133" s="221" t="s">
        <v>176</v>
      </c>
      <c r="AU133" s="221" t="s">
        <v>86</v>
      </c>
      <c r="AY133" s="17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180</v>
      </c>
      <c r="BM133" s="221" t="s">
        <v>872</v>
      </c>
    </row>
    <row r="134" s="2" customFormat="1" ht="16.5" customHeight="1">
      <c r="A134" s="38"/>
      <c r="B134" s="39"/>
      <c r="C134" s="210" t="s">
        <v>186</v>
      </c>
      <c r="D134" s="210" t="s">
        <v>176</v>
      </c>
      <c r="E134" s="211" t="s">
        <v>873</v>
      </c>
      <c r="F134" s="212" t="s">
        <v>874</v>
      </c>
      <c r="G134" s="213" t="s">
        <v>732</v>
      </c>
      <c r="H134" s="214">
        <v>8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180</v>
      </c>
      <c r="AT134" s="221" t="s">
        <v>176</v>
      </c>
      <c r="AU134" s="221" t="s">
        <v>86</v>
      </c>
      <c r="AY134" s="17" t="s">
        <v>175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180</v>
      </c>
      <c r="BM134" s="221" t="s">
        <v>875</v>
      </c>
    </row>
    <row r="135" s="11" customFormat="1" ht="22.8" customHeight="1">
      <c r="A135" s="11"/>
      <c r="B135" s="196"/>
      <c r="C135" s="197"/>
      <c r="D135" s="198" t="s">
        <v>75</v>
      </c>
      <c r="E135" s="261" t="s">
        <v>204</v>
      </c>
      <c r="F135" s="261" t="s">
        <v>752</v>
      </c>
      <c r="G135" s="197"/>
      <c r="H135" s="197"/>
      <c r="I135" s="200"/>
      <c r="J135" s="262">
        <f>BK135</f>
        <v>0</v>
      </c>
      <c r="K135" s="197"/>
      <c r="L135" s="202"/>
      <c r="M135" s="203"/>
      <c r="N135" s="204"/>
      <c r="O135" s="204"/>
      <c r="P135" s="205">
        <f>SUM(P136:P148)</f>
        <v>0</v>
      </c>
      <c r="Q135" s="204"/>
      <c r="R135" s="205">
        <f>SUM(R136:R148)</f>
        <v>0.402543</v>
      </c>
      <c r="S135" s="204"/>
      <c r="T135" s="206">
        <f>SUM(T136:T148)</f>
        <v>0.57970000000000008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7" t="s">
        <v>84</v>
      </c>
      <c r="AT135" s="208" t="s">
        <v>75</v>
      </c>
      <c r="AU135" s="208" t="s">
        <v>84</v>
      </c>
      <c r="AY135" s="207" t="s">
        <v>175</v>
      </c>
      <c r="BK135" s="209">
        <f>SUM(BK136:BK148)</f>
        <v>0</v>
      </c>
    </row>
    <row r="136" s="2" customFormat="1" ht="37.8" customHeight="1">
      <c r="A136" s="38"/>
      <c r="B136" s="39"/>
      <c r="C136" s="210" t="s">
        <v>197</v>
      </c>
      <c r="D136" s="210" t="s">
        <v>176</v>
      </c>
      <c r="E136" s="211" t="s">
        <v>876</v>
      </c>
      <c r="F136" s="212" t="s">
        <v>877</v>
      </c>
      <c r="G136" s="213" t="s">
        <v>592</v>
      </c>
      <c r="H136" s="214">
        <v>500</v>
      </c>
      <c r="I136" s="215"/>
      <c r="J136" s="216">
        <f>ROUND(I136*H136,2)</f>
        <v>0</v>
      </c>
      <c r="K136" s="212" t="s">
        <v>733</v>
      </c>
      <c r="L136" s="44"/>
      <c r="M136" s="217" t="s">
        <v>1</v>
      </c>
      <c r="N136" s="218" t="s">
        <v>41</v>
      </c>
      <c r="O136" s="91"/>
      <c r="P136" s="219">
        <f>O136*H136</f>
        <v>0</v>
      </c>
      <c r="Q136" s="219">
        <v>0.00021</v>
      </c>
      <c r="R136" s="219">
        <f>Q136*H136</f>
        <v>0.10500000000000002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180</v>
      </c>
      <c r="AT136" s="221" t="s">
        <v>176</v>
      </c>
      <c r="AU136" s="221" t="s">
        <v>86</v>
      </c>
      <c r="AY136" s="17" t="s">
        <v>175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84</v>
      </c>
      <c r="BK136" s="222">
        <f>ROUND(I136*H136,2)</f>
        <v>0</v>
      </c>
      <c r="BL136" s="17" t="s">
        <v>180</v>
      </c>
      <c r="BM136" s="221" t="s">
        <v>878</v>
      </c>
    </row>
    <row r="137" s="2" customFormat="1" ht="24.15" customHeight="1">
      <c r="A137" s="38"/>
      <c r="B137" s="39"/>
      <c r="C137" s="210" t="s">
        <v>189</v>
      </c>
      <c r="D137" s="210" t="s">
        <v>176</v>
      </c>
      <c r="E137" s="211" t="s">
        <v>879</v>
      </c>
      <c r="F137" s="212" t="s">
        <v>880</v>
      </c>
      <c r="G137" s="213" t="s">
        <v>592</v>
      </c>
      <c r="H137" s="214">
        <v>6390</v>
      </c>
      <c r="I137" s="215"/>
      <c r="J137" s="216">
        <f>ROUND(I137*H137,2)</f>
        <v>0</v>
      </c>
      <c r="K137" s="212" t="s">
        <v>881</v>
      </c>
      <c r="L137" s="44"/>
      <c r="M137" s="217" t="s">
        <v>1</v>
      </c>
      <c r="N137" s="218" t="s">
        <v>41</v>
      </c>
      <c r="O137" s="91"/>
      <c r="P137" s="219">
        <f>O137*H137</f>
        <v>0</v>
      </c>
      <c r="Q137" s="219">
        <v>4E-05</v>
      </c>
      <c r="R137" s="219">
        <f>Q137*H137</f>
        <v>0.2556</v>
      </c>
      <c r="S137" s="219">
        <v>0</v>
      </c>
      <c r="T137" s="22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180</v>
      </c>
      <c r="AT137" s="221" t="s">
        <v>176</v>
      </c>
      <c r="AU137" s="221" t="s">
        <v>86</v>
      </c>
      <c r="AY137" s="17" t="s">
        <v>175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84</v>
      </c>
      <c r="BK137" s="222">
        <f>ROUND(I137*H137,2)</f>
        <v>0</v>
      </c>
      <c r="BL137" s="17" t="s">
        <v>180</v>
      </c>
      <c r="BM137" s="221" t="s">
        <v>882</v>
      </c>
    </row>
    <row r="138" s="12" customFormat="1">
      <c r="A138" s="12"/>
      <c r="B138" s="233"/>
      <c r="C138" s="234"/>
      <c r="D138" s="228" t="s">
        <v>431</v>
      </c>
      <c r="E138" s="235" t="s">
        <v>1</v>
      </c>
      <c r="F138" s="236" t="s">
        <v>883</v>
      </c>
      <c r="G138" s="234"/>
      <c r="H138" s="237">
        <v>6390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43" t="s">
        <v>431</v>
      </c>
      <c r="AU138" s="243" t="s">
        <v>86</v>
      </c>
      <c r="AV138" s="12" t="s">
        <v>86</v>
      </c>
      <c r="AW138" s="12" t="s">
        <v>32</v>
      </c>
      <c r="AX138" s="12" t="s">
        <v>84</v>
      </c>
      <c r="AY138" s="243" t="s">
        <v>175</v>
      </c>
    </row>
    <row r="139" s="2" customFormat="1" ht="24.15" customHeight="1">
      <c r="A139" s="38"/>
      <c r="B139" s="39"/>
      <c r="C139" s="210" t="s">
        <v>204</v>
      </c>
      <c r="D139" s="210" t="s">
        <v>176</v>
      </c>
      <c r="E139" s="211" t="s">
        <v>884</v>
      </c>
      <c r="F139" s="212" t="s">
        <v>885</v>
      </c>
      <c r="G139" s="213" t="s">
        <v>350</v>
      </c>
      <c r="H139" s="214">
        <v>34.1</v>
      </c>
      <c r="I139" s="215"/>
      <c r="J139" s="216">
        <f>ROUND(I139*H139,2)</f>
        <v>0</v>
      </c>
      <c r="K139" s="212" t="s">
        <v>733</v>
      </c>
      <c r="L139" s="44"/>
      <c r="M139" s="217" t="s">
        <v>1</v>
      </c>
      <c r="N139" s="218" t="s">
        <v>41</v>
      </c>
      <c r="O139" s="91"/>
      <c r="P139" s="219">
        <f>O139*H139</f>
        <v>0</v>
      </c>
      <c r="Q139" s="219">
        <v>0.0012299999999999998</v>
      </c>
      <c r="R139" s="219">
        <f>Q139*H139</f>
        <v>0.041943</v>
      </c>
      <c r="S139" s="219">
        <v>0.017000000000000002</v>
      </c>
      <c r="T139" s="220">
        <f>S139*H139</f>
        <v>0.57970000000000008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180</v>
      </c>
      <c r="AT139" s="221" t="s">
        <v>176</v>
      </c>
      <c r="AU139" s="221" t="s">
        <v>86</v>
      </c>
      <c r="AY139" s="17" t="s">
        <v>175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84</v>
      </c>
      <c r="BK139" s="222">
        <f>ROUND(I139*H139,2)</f>
        <v>0</v>
      </c>
      <c r="BL139" s="17" t="s">
        <v>180</v>
      </c>
      <c r="BM139" s="221" t="s">
        <v>886</v>
      </c>
    </row>
    <row r="140" s="15" customFormat="1">
      <c r="A140" s="15"/>
      <c r="B140" s="263"/>
      <c r="C140" s="264"/>
      <c r="D140" s="228" t="s">
        <v>431</v>
      </c>
      <c r="E140" s="265" t="s">
        <v>1</v>
      </c>
      <c r="F140" s="266" t="s">
        <v>887</v>
      </c>
      <c r="G140" s="264"/>
      <c r="H140" s="265" t="s">
        <v>1</v>
      </c>
      <c r="I140" s="267"/>
      <c r="J140" s="264"/>
      <c r="K140" s="264"/>
      <c r="L140" s="268"/>
      <c r="M140" s="269"/>
      <c r="N140" s="270"/>
      <c r="O140" s="270"/>
      <c r="P140" s="270"/>
      <c r="Q140" s="270"/>
      <c r="R140" s="270"/>
      <c r="S140" s="270"/>
      <c r="T140" s="27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2" t="s">
        <v>431</v>
      </c>
      <c r="AU140" s="272" t="s">
        <v>86</v>
      </c>
      <c r="AV140" s="15" t="s">
        <v>84</v>
      </c>
      <c r="AW140" s="15" t="s">
        <v>32</v>
      </c>
      <c r="AX140" s="15" t="s">
        <v>76</v>
      </c>
      <c r="AY140" s="272" t="s">
        <v>175</v>
      </c>
    </row>
    <row r="141" s="12" customFormat="1">
      <c r="A141" s="12"/>
      <c r="B141" s="233"/>
      <c r="C141" s="234"/>
      <c r="D141" s="228" t="s">
        <v>431</v>
      </c>
      <c r="E141" s="235" t="s">
        <v>1</v>
      </c>
      <c r="F141" s="236" t="s">
        <v>888</v>
      </c>
      <c r="G141" s="234"/>
      <c r="H141" s="237">
        <v>2.8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43" t="s">
        <v>431</v>
      </c>
      <c r="AU141" s="243" t="s">
        <v>86</v>
      </c>
      <c r="AV141" s="12" t="s">
        <v>86</v>
      </c>
      <c r="AW141" s="12" t="s">
        <v>32</v>
      </c>
      <c r="AX141" s="12" t="s">
        <v>76</v>
      </c>
      <c r="AY141" s="243" t="s">
        <v>175</v>
      </c>
    </row>
    <row r="142" s="12" customFormat="1">
      <c r="A142" s="12"/>
      <c r="B142" s="233"/>
      <c r="C142" s="234"/>
      <c r="D142" s="228" t="s">
        <v>431</v>
      </c>
      <c r="E142" s="235" t="s">
        <v>1</v>
      </c>
      <c r="F142" s="236" t="s">
        <v>889</v>
      </c>
      <c r="G142" s="234"/>
      <c r="H142" s="237">
        <v>5.6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43" t="s">
        <v>431</v>
      </c>
      <c r="AU142" s="243" t="s">
        <v>86</v>
      </c>
      <c r="AV142" s="12" t="s">
        <v>86</v>
      </c>
      <c r="AW142" s="12" t="s">
        <v>32</v>
      </c>
      <c r="AX142" s="12" t="s">
        <v>76</v>
      </c>
      <c r="AY142" s="243" t="s">
        <v>175</v>
      </c>
    </row>
    <row r="143" s="12" customFormat="1">
      <c r="A143" s="12"/>
      <c r="B143" s="233"/>
      <c r="C143" s="234"/>
      <c r="D143" s="228" t="s">
        <v>431</v>
      </c>
      <c r="E143" s="235" t="s">
        <v>1</v>
      </c>
      <c r="F143" s="236" t="s">
        <v>890</v>
      </c>
      <c r="G143" s="234"/>
      <c r="H143" s="237">
        <v>5.4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3" t="s">
        <v>431</v>
      </c>
      <c r="AU143" s="243" t="s">
        <v>86</v>
      </c>
      <c r="AV143" s="12" t="s">
        <v>86</v>
      </c>
      <c r="AW143" s="12" t="s">
        <v>32</v>
      </c>
      <c r="AX143" s="12" t="s">
        <v>76</v>
      </c>
      <c r="AY143" s="243" t="s">
        <v>175</v>
      </c>
    </row>
    <row r="144" s="12" customFormat="1">
      <c r="A144" s="12"/>
      <c r="B144" s="233"/>
      <c r="C144" s="234"/>
      <c r="D144" s="228" t="s">
        <v>431</v>
      </c>
      <c r="E144" s="235" t="s">
        <v>1</v>
      </c>
      <c r="F144" s="236" t="s">
        <v>891</v>
      </c>
      <c r="G144" s="234"/>
      <c r="H144" s="237">
        <v>5.4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43" t="s">
        <v>431</v>
      </c>
      <c r="AU144" s="243" t="s">
        <v>86</v>
      </c>
      <c r="AV144" s="12" t="s">
        <v>86</v>
      </c>
      <c r="AW144" s="12" t="s">
        <v>32</v>
      </c>
      <c r="AX144" s="12" t="s">
        <v>76</v>
      </c>
      <c r="AY144" s="243" t="s">
        <v>175</v>
      </c>
    </row>
    <row r="145" s="12" customFormat="1">
      <c r="A145" s="12"/>
      <c r="B145" s="233"/>
      <c r="C145" s="234"/>
      <c r="D145" s="228" t="s">
        <v>431</v>
      </c>
      <c r="E145" s="235" t="s">
        <v>1</v>
      </c>
      <c r="F145" s="236" t="s">
        <v>892</v>
      </c>
      <c r="G145" s="234"/>
      <c r="H145" s="237">
        <v>14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43" t="s">
        <v>431</v>
      </c>
      <c r="AU145" s="243" t="s">
        <v>86</v>
      </c>
      <c r="AV145" s="12" t="s">
        <v>86</v>
      </c>
      <c r="AW145" s="12" t="s">
        <v>32</v>
      </c>
      <c r="AX145" s="12" t="s">
        <v>76</v>
      </c>
      <c r="AY145" s="243" t="s">
        <v>175</v>
      </c>
    </row>
    <row r="146" s="12" customFormat="1">
      <c r="A146" s="12"/>
      <c r="B146" s="233"/>
      <c r="C146" s="234"/>
      <c r="D146" s="228" t="s">
        <v>431</v>
      </c>
      <c r="E146" s="235" t="s">
        <v>1</v>
      </c>
      <c r="F146" s="236" t="s">
        <v>893</v>
      </c>
      <c r="G146" s="234"/>
      <c r="H146" s="237">
        <v>0.9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3" t="s">
        <v>431</v>
      </c>
      <c r="AU146" s="243" t="s">
        <v>86</v>
      </c>
      <c r="AV146" s="12" t="s">
        <v>86</v>
      </c>
      <c r="AW146" s="12" t="s">
        <v>32</v>
      </c>
      <c r="AX146" s="12" t="s">
        <v>76</v>
      </c>
      <c r="AY146" s="243" t="s">
        <v>175</v>
      </c>
    </row>
    <row r="147" s="13" customFormat="1">
      <c r="A147" s="13"/>
      <c r="B147" s="244"/>
      <c r="C147" s="245"/>
      <c r="D147" s="228" t="s">
        <v>431</v>
      </c>
      <c r="E147" s="246" t="s">
        <v>1</v>
      </c>
      <c r="F147" s="247" t="s">
        <v>433</v>
      </c>
      <c r="G147" s="245"/>
      <c r="H147" s="248">
        <v>34.1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4" t="s">
        <v>431</v>
      </c>
      <c r="AU147" s="254" t="s">
        <v>86</v>
      </c>
      <c r="AV147" s="13" t="s">
        <v>180</v>
      </c>
      <c r="AW147" s="13" t="s">
        <v>32</v>
      </c>
      <c r="AX147" s="13" t="s">
        <v>84</v>
      </c>
      <c r="AY147" s="254" t="s">
        <v>175</v>
      </c>
    </row>
    <row r="148" s="11" customFormat="1" ht="20.88" customHeight="1">
      <c r="A148" s="11"/>
      <c r="B148" s="196"/>
      <c r="C148" s="197"/>
      <c r="D148" s="198" t="s">
        <v>75</v>
      </c>
      <c r="E148" s="261" t="s">
        <v>651</v>
      </c>
      <c r="F148" s="261" t="s">
        <v>894</v>
      </c>
      <c r="G148" s="197"/>
      <c r="H148" s="197"/>
      <c r="I148" s="200"/>
      <c r="J148" s="262">
        <f>BK148</f>
        <v>0</v>
      </c>
      <c r="K148" s="197"/>
      <c r="L148" s="202"/>
      <c r="M148" s="203"/>
      <c r="N148" s="204"/>
      <c r="O148" s="204"/>
      <c r="P148" s="205">
        <v>0</v>
      </c>
      <c r="Q148" s="204"/>
      <c r="R148" s="205">
        <v>0</v>
      </c>
      <c r="S148" s="204"/>
      <c r="T148" s="206"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207" t="s">
        <v>84</v>
      </c>
      <c r="AT148" s="208" t="s">
        <v>75</v>
      </c>
      <c r="AU148" s="208" t="s">
        <v>86</v>
      </c>
      <c r="AY148" s="207" t="s">
        <v>175</v>
      </c>
      <c r="BK148" s="209">
        <v>0</v>
      </c>
    </row>
    <row r="149" s="11" customFormat="1" ht="22.8" customHeight="1">
      <c r="A149" s="11"/>
      <c r="B149" s="196"/>
      <c r="C149" s="197"/>
      <c r="D149" s="198" t="s">
        <v>75</v>
      </c>
      <c r="E149" s="261" t="s">
        <v>763</v>
      </c>
      <c r="F149" s="261" t="s">
        <v>764</v>
      </c>
      <c r="G149" s="197"/>
      <c r="H149" s="197"/>
      <c r="I149" s="200"/>
      <c r="J149" s="262">
        <f>BK149</f>
        <v>0</v>
      </c>
      <c r="K149" s="197"/>
      <c r="L149" s="202"/>
      <c r="M149" s="203"/>
      <c r="N149" s="204"/>
      <c r="O149" s="204"/>
      <c r="P149" s="205">
        <f>SUM(P150:P156)</f>
        <v>0</v>
      </c>
      <c r="Q149" s="204"/>
      <c r="R149" s="205">
        <f>SUM(R150:R156)</f>
        <v>0</v>
      </c>
      <c r="S149" s="204"/>
      <c r="T149" s="206">
        <f>SUM(T150:T156)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207" t="s">
        <v>84</v>
      </c>
      <c r="AT149" s="208" t="s">
        <v>75</v>
      </c>
      <c r="AU149" s="208" t="s">
        <v>84</v>
      </c>
      <c r="AY149" s="207" t="s">
        <v>175</v>
      </c>
      <c r="BK149" s="209">
        <f>SUM(BK150:BK156)</f>
        <v>0</v>
      </c>
    </row>
    <row r="150" s="2" customFormat="1" ht="24.15" customHeight="1">
      <c r="A150" s="38"/>
      <c r="B150" s="39"/>
      <c r="C150" s="210" t="s">
        <v>193</v>
      </c>
      <c r="D150" s="210" t="s">
        <v>176</v>
      </c>
      <c r="E150" s="211" t="s">
        <v>765</v>
      </c>
      <c r="F150" s="212" t="s">
        <v>766</v>
      </c>
      <c r="G150" s="213" t="s">
        <v>767</v>
      </c>
      <c r="H150" s="214">
        <v>0.923</v>
      </c>
      <c r="I150" s="215"/>
      <c r="J150" s="216">
        <f>ROUND(I150*H150,2)</f>
        <v>0</v>
      </c>
      <c r="K150" s="212" t="s">
        <v>733</v>
      </c>
      <c r="L150" s="44"/>
      <c r="M150" s="217" t="s">
        <v>1</v>
      </c>
      <c r="N150" s="218" t="s">
        <v>41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180</v>
      </c>
      <c r="AT150" s="221" t="s">
        <v>176</v>
      </c>
      <c r="AU150" s="221" t="s">
        <v>86</v>
      </c>
      <c r="AY150" s="17" t="s">
        <v>175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84</v>
      </c>
      <c r="BK150" s="222">
        <f>ROUND(I150*H150,2)</f>
        <v>0</v>
      </c>
      <c r="BL150" s="17" t="s">
        <v>180</v>
      </c>
      <c r="BM150" s="221" t="s">
        <v>895</v>
      </c>
    </row>
    <row r="151" s="2" customFormat="1" ht="33" customHeight="1">
      <c r="A151" s="38"/>
      <c r="B151" s="39"/>
      <c r="C151" s="210" t="s">
        <v>212</v>
      </c>
      <c r="D151" s="210" t="s">
        <v>176</v>
      </c>
      <c r="E151" s="211" t="s">
        <v>769</v>
      </c>
      <c r="F151" s="212" t="s">
        <v>770</v>
      </c>
      <c r="G151" s="213" t="s">
        <v>767</v>
      </c>
      <c r="H151" s="214">
        <v>5.538</v>
      </c>
      <c r="I151" s="215"/>
      <c r="J151" s="216">
        <f>ROUND(I151*H151,2)</f>
        <v>0</v>
      </c>
      <c r="K151" s="212" t="s">
        <v>733</v>
      </c>
      <c r="L151" s="44"/>
      <c r="M151" s="217" t="s">
        <v>1</v>
      </c>
      <c r="N151" s="218" t="s">
        <v>41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180</v>
      </c>
      <c r="AT151" s="221" t="s">
        <v>176</v>
      </c>
      <c r="AU151" s="221" t="s">
        <v>86</v>
      </c>
      <c r="AY151" s="17" t="s">
        <v>175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84</v>
      </c>
      <c r="BK151" s="222">
        <f>ROUND(I151*H151,2)</f>
        <v>0</v>
      </c>
      <c r="BL151" s="17" t="s">
        <v>180</v>
      </c>
      <c r="BM151" s="221" t="s">
        <v>896</v>
      </c>
    </row>
    <row r="152" s="12" customFormat="1">
      <c r="A152" s="12"/>
      <c r="B152" s="233"/>
      <c r="C152" s="234"/>
      <c r="D152" s="228" t="s">
        <v>431</v>
      </c>
      <c r="E152" s="234"/>
      <c r="F152" s="236" t="s">
        <v>897</v>
      </c>
      <c r="G152" s="234"/>
      <c r="H152" s="237">
        <v>5.538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43" t="s">
        <v>431</v>
      </c>
      <c r="AU152" s="243" t="s">
        <v>86</v>
      </c>
      <c r="AV152" s="12" t="s">
        <v>86</v>
      </c>
      <c r="AW152" s="12" t="s">
        <v>4</v>
      </c>
      <c r="AX152" s="12" t="s">
        <v>84</v>
      </c>
      <c r="AY152" s="243" t="s">
        <v>175</v>
      </c>
    </row>
    <row r="153" s="2" customFormat="1" ht="24.15" customHeight="1">
      <c r="A153" s="38"/>
      <c r="B153" s="39"/>
      <c r="C153" s="210" t="s">
        <v>196</v>
      </c>
      <c r="D153" s="210" t="s">
        <v>176</v>
      </c>
      <c r="E153" s="211" t="s">
        <v>773</v>
      </c>
      <c r="F153" s="212" t="s">
        <v>774</v>
      </c>
      <c r="G153" s="213" t="s">
        <v>767</v>
      </c>
      <c r="H153" s="214">
        <v>0.923</v>
      </c>
      <c r="I153" s="215"/>
      <c r="J153" s="216">
        <f>ROUND(I153*H153,2)</f>
        <v>0</v>
      </c>
      <c r="K153" s="212" t="s">
        <v>733</v>
      </c>
      <c r="L153" s="44"/>
      <c r="M153" s="217" t="s">
        <v>1</v>
      </c>
      <c r="N153" s="218" t="s">
        <v>41</v>
      </c>
      <c r="O153" s="9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180</v>
      </c>
      <c r="AT153" s="221" t="s">
        <v>176</v>
      </c>
      <c r="AU153" s="221" t="s">
        <v>86</v>
      </c>
      <c r="AY153" s="17" t="s">
        <v>175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84</v>
      </c>
      <c r="BK153" s="222">
        <f>ROUND(I153*H153,2)</f>
        <v>0</v>
      </c>
      <c r="BL153" s="17" t="s">
        <v>180</v>
      </c>
      <c r="BM153" s="221" t="s">
        <v>898</v>
      </c>
    </row>
    <row r="154" s="2" customFormat="1" ht="24.15" customHeight="1">
      <c r="A154" s="38"/>
      <c r="B154" s="39"/>
      <c r="C154" s="210" t="s">
        <v>240</v>
      </c>
      <c r="D154" s="210" t="s">
        <v>176</v>
      </c>
      <c r="E154" s="211" t="s">
        <v>776</v>
      </c>
      <c r="F154" s="212" t="s">
        <v>777</v>
      </c>
      <c r="G154" s="213" t="s">
        <v>767</v>
      </c>
      <c r="H154" s="214">
        <v>17.537</v>
      </c>
      <c r="I154" s="215"/>
      <c r="J154" s="216">
        <f>ROUND(I154*H154,2)</f>
        <v>0</v>
      </c>
      <c r="K154" s="212" t="s">
        <v>733</v>
      </c>
      <c r="L154" s="44"/>
      <c r="M154" s="217" t="s">
        <v>1</v>
      </c>
      <c r="N154" s="218" t="s">
        <v>41</v>
      </c>
      <c r="O154" s="91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180</v>
      </c>
      <c r="AT154" s="221" t="s">
        <v>176</v>
      </c>
      <c r="AU154" s="221" t="s">
        <v>86</v>
      </c>
      <c r="AY154" s="17" t="s">
        <v>175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84</v>
      </c>
      <c r="BK154" s="222">
        <f>ROUND(I154*H154,2)</f>
        <v>0</v>
      </c>
      <c r="BL154" s="17" t="s">
        <v>180</v>
      </c>
      <c r="BM154" s="221" t="s">
        <v>899</v>
      </c>
    </row>
    <row r="155" s="12" customFormat="1">
      <c r="A155" s="12"/>
      <c r="B155" s="233"/>
      <c r="C155" s="234"/>
      <c r="D155" s="228" t="s">
        <v>431</v>
      </c>
      <c r="E155" s="234"/>
      <c r="F155" s="236" t="s">
        <v>900</v>
      </c>
      <c r="G155" s="234"/>
      <c r="H155" s="237">
        <v>17.537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3" t="s">
        <v>431</v>
      </c>
      <c r="AU155" s="243" t="s">
        <v>86</v>
      </c>
      <c r="AV155" s="12" t="s">
        <v>86</v>
      </c>
      <c r="AW155" s="12" t="s">
        <v>4</v>
      </c>
      <c r="AX155" s="12" t="s">
        <v>84</v>
      </c>
      <c r="AY155" s="243" t="s">
        <v>175</v>
      </c>
    </row>
    <row r="156" s="2" customFormat="1" ht="33" customHeight="1">
      <c r="A156" s="38"/>
      <c r="B156" s="39"/>
      <c r="C156" s="210" t="s">
        <v>200</v>
      </c>
      <c r="D156" s="210" t="s">
        <v>176</v>
      </c>
      <c r="E156" s="211" t="s">
        <v>780</v>
      </c>
      <c r="F156" s="212" t="s">
        <v>781</v>
      </c>
      <c r="G156" s="213" t="s">
        <v>767</v>
      </c>
      <c r="H156" s="214">
        <v>21.582</v>
      </c>
      <c r="I156" s="215"/>
      <c r="J156" s="216">
        <f>ROUND(I156*H156,2)</f>
        <v>0</v>
      </c>
      <c r="K156" s="212" t="s">
        <v>733</v>
      </c>
      <c r="L156" s="44"/>
      <c r="M156" s="217" t="s">
        <v>1</v>
      </c>
      <c r="N156" s="218" t="s">
        <v>41</v>
      </c>
      <c r="O156" s="91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180</v>
      </c>
      <c r="AT156" s="221" t="s">
        <v>176</v>
      </c>
      <c r="AU156" s="221" t="s">
        <v>86</v>
      </c>
      <c r="AY156" s="17" t="s">
        <v>175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84</v>
      </c>
      <c r="BK156" s="222">
        <f>ROUND(I156*H156,2)</f>
        <v>0</v>
      </c>
      <c r="BL156" s="17" t="s">
        <v>180</v>
      </c>
      <c r="BM156" s="221" t="s">
        <v>901</v>
      </c>
    </row>
    <row r="157" s="11" customFormat="1" ht="22.8" customHeight="1">
      <c r="A157" s="11"/>
      <c r="B157" s="196"/>
      <c r="C157" s="197"/>
      <c r="D157" s="198" t="s">
        <v>75</v>
      </c>
      <c r="E157" s="261" t="s">
        <v>783</v>
      </c>
      <c r="F157" s="261" t="s">
        <v>784</v>
      </c>
      <c r="G157" s="197"/>
      <c r="H157" s="197"/>
      <c r="I157" s="200"/>
      <c r="J157" s="262">
        <f>BK157</f>
        <v>0</v>
      </c>
      <c r="K157" s="197"/>
      <c r="L157" s="202"/>
      <c r="M157" s="203"/>
      <c r="N157" s="204"/>
      <c r="O157" s="204"/>
      <c r="P157" s="205">
        <f>P158</f>
        <v>0</v>
      </c>
      <c r="Q157" s="204"/>
      <c r="R157" s="205">
        <f>R158</f>
        <v>0</v>
      </c>
      <c r="S157" s="204"/>
      <c r="T157" s="206">
        <f>T158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207" t="s">
        <v>84</v>
      </c>
      <c r="AT157" s="208" t="s">
        <v>75</v>
      </c>
      <c r="AU157" s="208" t="s">
        <v>84</v>
      </c>
      <c r="AY157" s="207" t="s">
        <v>175</v>
      </c>
      <c r="BK157" s="209">
        <f>BK158</f>
        <v>0</v>
      </c>
    </row>
    <row r="158" s="2" customFormat="1" ht="21.75" customHeight="1">
      <c r="A158" s="38"/>
      <c r="B158" s="39"/>
      <c r="C158" s="210" t="s">
        <v>8</v>
      </c>
      <c r="D158" s="210" t="s">
        <v>176</v>
      </c>
      <c r="E158" s="211" t="s">
        <v>785</v>
      </c>
      <c r="F158" s="212" t="s">
        <v>786</v>
      </c>
      <c r="G158" s="213" t="s">
        <v>767</v>
      </c>
      <c r="H158" s="214">
        <v>2.042</v>
      </c>
      <c r="I158" s="215"/>
      <c r="J158" s="216">
        <f>ROUND(I158*H158,2)</f>
        <v>0</v>
      </c>
      <c r="K158" s="212" t="s">
        <v>733</v>
      </c>
      <c r="L158" s="44"/>
      <c r="M158" s="217" t="s">
        <v>1</v>
      </c>
      <c r="N158" s="218" t="s">
        <v>41</v>
      </c>
      <c r="O158" s="91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180</v>
      </c>
      <c r="AT158" s="221" t="s">
        <v>176</v>
      </c>
      <c r="AU158" s="221" t="s">
        <v>86</v>
      </c>
      <c r="AY158" s="17" t="s">
        <v>175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84</v>
      </c>
      <c r="BK158" s="222">
        <f>ROUND(I158*H158,2)</f>
        <v>0</v>
      </c>
      <c r="BL158" s="17" t="s">
        <v>180</v>
      </c>
      <c r="BM158" s="221" t="s">
        <v>902</v>
      </c>
    </row>
    <row r="159" s="11" customFormat="1" ht="25.92" customHeight="1">
      <c r="A159" s="11"/>
      <c r="B159" s="196"/>
      <c r="C159" s="197"/>
      <c r="D159" s="198" t="s">
        <v>75</v>
      </c>
      <c r="E159" s="199" t="s">
        <v>788</v>
      </c>
      <c r="F159" s="199" t="s">
        <v>789</v>
      </c>
      <c r="G159" s="197"/>
      <c r="H159" s="197"/>
      <c r="I159" s="200"/>
      <c r="J159" s="201">
        <f>BK159</f>
        <v>0</v>
      </c>
      <c r="K159" s="197"/>
      <c r="L159" s="202"/>
      <c r="M159" s="203"/>
      <c r="N159" s="204"/>
      <c r="O159" s="204"/>
      <c r="P159" s="205">
        <f>P160+P175+P181</f>
        <v>0</v>
      </c>
      <c r="Q159" s="204"/>
      <c r="R159" s="205">
        <f>R160+R175+R181</f>
        <v>5.247762</v>
      </c>
      <c r="S159" s="204"/>
      <c r="T159" s="206">
        <f>T160+T175+T181</f>
        <v>0.3432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07" t="s">
        <v>86</v>
      </c>
      <c r="AT159" s="208" t="s">
        <v>75</v>
      </c>
      <c r="AU159" s="208" t="s">
        <v>76</v>
      </c>
      <c r="AY159" s="207" t="s">
        <v>175</v>
      </c>
      <c r="BK159" s="209">
        <f>BK160+BK175+BK181</f>
        <v>0</v>
      </c>
    </row>
    <row r="160" s="11" customFormat="1" ht="22.8" customHeight="1">
      <c r="A160" s="11"/>
      <c r="B160" s="196"/>
      <c r="C160" s="197"/>
      <c r="D160" s="198" t="s">
        <v>75</v>
      </c>
      <c r="E160" s="261" t="s">
        <v>903</v>
      </c>
      <c r="F160" s="261" t="s">
        <v>904</v>
      </c>
      <c r="G160" s="197"/>
      <c r="H160" s="197"/>
      <c r="I160" s="200"/>
      <c r="J160" s="262">
        <f>BK160</f>
        <v>0</v>
      </c>
      <c r="K160" s="197"/>
      <c r="L160" s="202"/>
      <c r="M160" s="203"/>
      <c r="N160" s="204"/>
      <c r="O160" s="204"/>
      <c r="P160" s="205">
        <f>SUM(P161:P174)</f>
        <v>0</v>
      </c>
      <c r="Q160" s="204"/>
      <c r="R160" s="205">
        <f>SUM(R161:R174)</f>
        <v>0</v>
      </c>
      <c r="S160" s="204"/>
      <c r="T160" s="206">
        <f>SUM(T161:T174)</f>
        <v>0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207" t="s">
        <v>86</v>
      </c>
      <c r="AT160" s="208" t="s">
        <v>75</v>
      </c>
      <c r="AU160" s="208" t="s">
        <v>84</v>
      </c>
      <c r="AY160" s="207" t="s">
        <v>175</v>
      </c>
      <c r="BK160" s="209">
        <f>SUM(BK161:BK174)</f>
        <v>0</v>
      </c>
    </row>
    <row r="161" s="2" customFormat="1" ht="24.15" customHeight="1">
      <c r="A161" s="38"/>
      <c r="B161" s="39"/>
      <c r="C161" s="210" t="s">
        <v>203</v>
      </c>
      <c r="D161" s="210" t="s">
        <v>176</v>
      </c>
      <c r="E161" s="211" t="s">
        <v>905</v>
      </c>
      <c r="F161" s="212" t="s">
        <v>906</v>
      </c>
      <c r="G161" s="213" t="s">
        <v>798</v>
      </c>
      <c r="H161" s="273"/>
      <c r="I161" s="215"/>
      <c r="J161" s="216">
        <f>ROUND(I161*H161,2)</f>
        <v>0</v>
      </c>
      <c r="K161" s="212" t="s">
        <v>733</v>
      </c>
      <c r="L161" s="44"/>
      <c r="M161" s="217" t="s">
        <v>1</v>
      </c>
      <c r="N161" s="218" t="s">
        <v>41</v>
      </c>
      <c r="O161" s="91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1" t="s">
        <v>203</v>
      </c>
      <c r="AT161" s="221" t="s">
        <v>176</v>
      </c>
      <c r="AU161" s="221" t="s">
        <v>86</v>
      </c>
      <c r="AY161" s="17" t="s">
        <v>175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7" t="s">
        <v>84</v>
      </c>
      <c r="BK161" s="222">
        <f>ROUND(I161*H161,2)</f>
        <v>0</v>
      </c>
      <c r="BL161" s="17" t="s">
        <v>203</v>
      </c>
      <c r="BM161" s="221" t="s">
        <v>907</v>
      </c>
    </row>
    <row r="162" s="2" customFormat="1" ht="24.15" customHeight="1">
      <c r="A162" s="38"/>
      <c r="B162" s="39"/>
      <c r="C162" s="210" t="s">
        <v>337</v>
      </c>
      <c r="D162" s="210" t="s">
        <v>176</v>
      </c>
      <c r="E162" s="211" t="s">
        <v>908</v>
      </c>
      <c r="F162" s="212" t="s">
        <v>909</v>
      </c>
      <c r="G162" s="213" t="s">
        <v>798</v>
      </c>
      <c r="H162" s="273"/>
      <c r="I162" s="215"/>
      <c r="J162" s="216">
        <f>ROUND(I162*H162,2)</f>
        <v>0</v>
      </c>
      <c r="K162" s="212" t="s">
        <v>733</v>
      </c>
      <c r="L162" s="44"/>
      <c r="M162" s="217" t="s">
        <v>1</v>
      </c>
      <c r="N162" s="218" t="s">
        <v>41</v>
      </c>
      <c r="O162" s="91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203</v>
      </c>
      <c r="AT162" s="221" t="s">
        <v>176</v>
      </c>
      <c r="AU162" s="221" t="s">
        <v>86</v>
      </c>
      <c r="AY162" s="17" t="s">
        <v>175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84</v>
      </c>
      <c r="BK162" s="222">
        <f>ROUND(I162*H162,2)</f>
        <v>0</v>
      </c>
      <c r="BL162" s="17" t="s">
        <v>203</v>
      </c>
      <c r="BM162" s="221" t="s">
        <v>910</v>
      </c>
    </row>
    <row r="163" s="2" customFormat="1" ht="24.15" customHeight="1">
      <c r="A163" s="38"/>
      <c r="B163" s="39"/>
      <c r="C163" s="210" t="s">
        <v>208</v>
      </c>
      <c r="D163" s="210" t="s">
        <v>176</v>
      </c>
      <c r="E163" s="211" t="s">
        <v>911</v>
      </c>
      <c r="F163" s="212" t="s">
        <v>912</v>
      </c>
      <c r="G163" s="213" t="s">
        <v>592</v>
      </c>
      <c r="H163" s="214">
        <v>480.8</v>
      </c>
      <c r="I163" s="215"/>
      <c r="J163" s="216">
        <f>ROUND(I163*H163,2)</f>
        <v>0</v>
      </c>
      <c r="K163" s="212" t="s">
        <v>1</v>
      </c>
      <c r="L163" s="44"/>
      <c r="M163" s="217" t="s">
        <v>1</v>
      </c>
      <c r="N163" s="218" t="s">
        <v>41</v>
      </c>
      <c r="O163" s="91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1" t="s">
        <v>203</v>
      </c>
      <c r="AT163" s="221" t="s">
        <v>176</v>
      </c>
      <c r="AU163" s="221" t="s">
        <v>86</v>
      </c>
      <c r="AY163" s="17" t="s">
        <v>175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84</v>
      </c>
      <c r="BK163" s="222">
        <f>ROUND(I163*H163,2)</f>
        <v>0</v>
      </c>
      <c r="BL163" s="17" t="s">
        <v>203</v>
      </c>
      <c r="BM163" s="221" t="s">
        <v>913</v>
      </c>
    </row>
    <row r="164" s="12" customFormat="1">
      <c r="A164" s="12"/>
      <c r="B164" s="233"/>
      <c r="C164" s="234"/>
      <c r="D164" s="228" t="s">
        <v>431</v>
      </c>
      <c r="E164" s="235" t="s">
        <v>1</v>
      </c>
      <c r="F164" s="236" t="s">
        <v>914</v>
      </c>
      <c r="G164" s="234"/>
      <c r="H164" s="237">
        <v>6.3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43" t="s">
        <v>431</v>
      </c>
      <c r="AU164" s="243" t="s">
        <v>86</v>
      </c>
      <c r="AV164" s="12" t="s">
        <v>86</v>
      </c>
      <c r="AW164" s="12" t="s">
        <v>32</v>
      </c>
      <c r="AX164" s="12" t="s">
        <v>76</v>
      </c>
      <c r="AY164" s="243" t="s">
        <v>175</v>
      </c>
    </row>
    <row r="165" s="12" customFormat="1">
      <c r="A165" s="12"/>
      <c r="B165" s="233"/>
      <c r="C165" s="234"/>
      <c r="D165" s="228" t="s">
        <v>431</v>
      </c>
      <c r="E165" s="235" t="s">
        <v>1</v>
      </c>
      <c r="F165" s="236" t="s">
        <v>915</v>
      </c>
      <c r="G165" s="234"/>
      <c r="H165" s="237">
        <v>40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43" t="s">
        <v>431</v>
      </c>
      <c r="AU165" s="243" t="s">
        <v>86</v>
      </c>
      <c r="AV165" s="12" t="s">
        <v>86</v>
      </c>
      <c r="AW165" s="12" t="s">
        <v>32</v>
      </c>
      <c r="AX165" s="12" t="s">
        <v>76</v>
      </c>
      <c r="AY165" s="243" t="s">
        <v>175</v>
      </c>
    </row>
    <row r="166" s="12" customFormat="1">
      <c r="A166" s="12"/>
      <c r="B166" s="233"/>
      <c r="C166" s="234"/>
      <c r="D166" s="228" t="s">
        <v>431</v>
      </c>
      <c r="E166" s="235" t="s">
        <v>1</v>
      </c>
      <c r="F166" s="236" t="s">
        <v>916</v>
      </c>
      <c r="G166" s="234"/>
      <c r="H166" s="237">
        <v>92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43" t="s">
        <v>431</v>
      </c>
      <c r="AU166" s="243" t="s">
        <v>86</v>
      </c>
      <c r="AV166" s="12" t="s">
        <v>86</v>
      </c>
      <c r="AW166" s="12" t="s">
        <v>32</v>
      </c>
      <c r="AX166" s="12" t="s">
        <v>76</v>
      </c>
      <c r="AY166" s="243" t="s">
        <v>175</v>
      </c>
    </row>
    <row r="167" s="12" customFormat="1">
      <c r="A167" s="12"/>
      <c r="B167" s="233"/>
      <c r="C167" s="234"/>
      <c r="D167" s="228" t="s">
        <v>431</v>
      </c>
      <c r="E167" s="235" t="s">
        <v>1</v>
      </c>
      <c r="F167" s="236" t="s">
        <v>917</v>
      </c>
      <c r="G167" s="234"/>
      <c r="H167" s="237">
        <v>95.5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43" t="s">
        <v>431</v>
      </c>
      <c r="AU167" s="243" t="s">
        <v>86</v>
      </c>
      <c r="AV167" s="12" t="s">
        <v>86</v>
      </c>
      <c r="AW167" s="12" t="s">
        <v>32</v>
      </c>
      <c r="AX167" s="12" t="s">
        <v>76</v>
      </c>
      <c r="AY167" s="243" t="s">
        <v>175</v>
      </c>
    </row>
    <row r="168" s="12" customFormat="1">
      <c r="A168" s="12"/>
      <c r="B168" s="233"/>
      <c r="C168" s="234"/>
      <c r="D168" s="228" t="s">
        <v>431</v>
      </c>
      <c r="E168" s="235" t="s">
        <v>1</v>
      </c>
      <c r="F168" s="236" t="s">
        <v>918</v>
      </c>
      <c r="G168" s="234"/>
      <c r="H168" s="237">
        <v>155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43" t="s">
        <v>431</v>
      </c>
      <c r="AU168" s="243" t="s">
        <v>86</v>
      </c>
      <c r="AV168" s="12" t="s">
        <v>86</v>
      </c>
      <c r="AW168" s="12" t="s">
        <v>32</v>
      </c>
      <c r="AX168" s="12" t="s">
        <v>76</v>
      </c>
      <c r="AY168" s="243" t="s">
        <v>175</v>
      </c>
    </row>
    <row r="169" s="12" customFormat="1">
      <c r="A169" s="12"/>
      <c r="B169" s="233"/>
      <c r="C169" s="234"/>
      <c r="D169" s="228" t="s">
        <v>431</v>
      </c>
      <c r="E169" s="235" t="s">
        <v>1</v>
      </c>
      <c r="F169" s="236" t="s">
        <v>919</v>
      </c>
      <c r="G169" s="234"/>
      <c r="H169" s="237">
        <v>92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43" t="s">
        <v>431</v>
      </c>
      <c r="AU169" s="243" t="s">
        <v>86</v>
      </c>
      <c r="AV169" s="12" t="s">
        <v>86</v>
      </c>
      <c r="AW169" s="12" t="s">
        <v>32</v>
      </c>
      <c r="AX169" s="12" t="s">
        <v>76</v>
      </c>
      <c r="AY169" s="243" t="s">
        <v>175</v>
      </c>
    </row>
    <row r="170" s="13" customFormat="1">
      <c r="A170" s="13"/>
      <c r="B170" s="244"/>
      <c r="C170" s="245"/>
      <c r="D170" s="228" t="s">
        <v>431</v>
      </c>
      <c r="E170" s="246" t="s">
        <v>1</v>
      </c>
      <c r="F170" s="247" t="s">
        <v>433</v>
      </c>
      <c r="G170" s="245"/>
      <c r="H170" s="248">
        <v>480.8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4" t="s">
        <v>431</v>
      </c>
      <c r="AU170" s="254" t="s">
        <v>86</v>
      </c>
      <c r="AV170" s="13" t="s">
        <v>180</v>
      </c>
      <c r="AW170" s="13" t="s">
        <v>32</v>
      </c>
      <c r="AX170" s="13" t="s">
        <v>84</v>
      </c>
      <c r="AY170" s="254" t="s">
        <v>175</v>
      </c>
    </row>
    <row r="171" s="2" customFormat="1" ht="16.5" customHeight="1">
      <c r="A171" s="38"/>
      <c r="B171" s="39"/>
      <c r="C171" s="210" t="s">
        <v>347</v>
      </c>
      <c r="D171" s="210" t="s">
        <v>176</v>
      </c>
      <c r="E171" s="211" t="s">
        <v>920</v>
      </c>
      <c r="F171" s="212" t="s">
        <v>921</v>
      </c>
      <c r="G171" s="213" t="s">
        <v>592</v>
      </c>
      <c r="H171" s="214">
        <v>80</v>
      </c>
      <c r="I171" s="215"/>
      <c r="J171" s="216">
        <f>ROUND(I171*H171,2)</f>
        <v>0</v>
      </c>
      <c r="K171" s="212" t="s">
        <v>1</v>
      </c>
      <c r="L171" s="44"/>
      <c r="M171" s="217" t="s">
        <v>1</v>
      </c>
      <c r="N171" s="218" t="s">
        <v>41</v>
      </c>
      <c r="O171" s="91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1" t="s">
        <v>203</v>
      </c>
      <c r="AT171" s="221" t="s">
        <v>176</v>
      </c>
      <c r="AU171" s="221" t="s">
        <v>86</v>
      </c>
      <c r="AY171" s="17" t="s">
        <v>175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7" t="s">
        <v>84</v>
      </c>
      <c r="BK171" s="222">
        <f>ROUND(I171*H171,2)</f>
        <v>0</v>
      </c>
      <c r="BL171" s="17" t="s">
        <v>203</v>
      </c>
      <c r="BM171" s="221" t="s">
        <v>922</v>
      </c>
    </row>
    <row r="172" s="12" customFormat="1">
      <c r="A172" s="12"/>
      <c r="B172" s="233"/>
      <c r="C172" s="234"/>
      <c r="D172" s="228" t="s">
        <v>431</v>
      </c>
      <c r="E172" s="235" t="s">
        <v>1</v>
      </c>
      <c r="F172" s="236" t="s">
        <v>923</v>
      </c>
      <c r="G172" s="234"/>
      <c r="H172" s="237">
        <v>80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43" t="s">
        <v>431</v>
      </c>
      <c r="AU172" s="243" t="s">
        <v>86</v>
      </c>
      <c r="AV172" s="12" t="s">
        <v>86</v>
      </c>
      <c r="AW172" s="12" t="s">
        <v>32</v>
      </c>
      <c r="AX172" s="12" t="s">
        <v>84</v>
      </c>
      <c r="AY172" s="243" t="s">
        <v>175</v>
      </c>
    </row>
    <row r="173" s="2" customFormat="1" ht="16.5" customHeight="1">
      <c r="A173" s="38"/>
      <c r="B173" s="39"/>
      <c r="C173" s="210" t="s">
        <v>211</v>
      </c>
      <c r="D173" s="210" t="s">
        <v>176</v>
      </c>
      <c r="E173" s="211" t="s">
        <v>924</v>
      </c>
      <c r="F173" s="212" t="s">
        <v>925</v>
      </c>
      <c r="G173" s="213" t="s">
        <v>592</v>
      </c>
      <c r="H173" s="214">
        <v>50</v>
      </c>
      <c r="I173" s="215"/>
      <c r="J173" s="216">
        <f>ROUND(I173*H173,2)</f>
        <v>0</v>
      </c>
      <c r="K173" s="212" t="s">
        <v>1</v>
      </c>
      <c r="L173" s="44"/>
      <c r="M173" s="217" t="s">
        <v>1</v>
      </c>
      <c r="N173" s="218" t="s">
        <v>41</v>
      </c>
      <c r="O173" s="91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1" t="s">
        <v>203</v>
      </c>
      <c r="AT173" s="221" t="s">
        <v>176</v>
      </c>
      <c r="AU173" s="221" t="s">
        <v>86</v>
      </c>
      <c r="AY173" s="17" t="s">
        <v>175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7" t="s">
        <v>84</v>
      </c>
      <c r="BK173" s="222">
        <f>ROUND(I173*H173,2)</f>
        <v>0</v>
      </c>
      <c r="BL173" s="17" t="s">
        <v>203</v>
      </c>
      <c r="BM173" s="221" t="s">
        <v>926</v>
      </c>
    </row>
    <row r="174" s="12" customFormat="1">
      <c r="A174" s="12"/>
      <c r="B174" s="233"/>
      <c r="C174" s="234"/>
      <c r="D174" s="228" t="s">
        <v>431</v>
      </c>
      <c r="E174" s="235" t="s">
        <v>1</v>
      </c>
      <c r="F174" s="236" t="s">
        <v>927</v>
      </c>
      <c r="G174" s="234"/>
      <c r="H174" s="237">
        <v>50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43" t="s">
        <v>431</v>
      </c>
      <c r="AU174" s="243" t="s">
        <v>86</v>
      </c>
      <c r="AV174" s="12" t="s">
        <v>86</v>
      </c>
      <c r="AW174" s="12" t="s">
        <v>32</v>
      </c>
      <c r="AX174" s="12" t="s">
        <v>84</v>
      </c>
      <c r="AY174" s="243" t="s">
        <v>175</v>
      </c>
    </row>
    <row r="175" s="11" customFormat="1" ht="22.8" customHeight="1">
      <c r="A175" s="11"/>
      <c r="B175" s="196"/>
      <c r="C175" s="197"/>
      <c r="D175" s="198" t="s">
        <v>75</v>
      </c>
      <c r="E175" s="261" t="s">
        <v>928</v>
      </c>
      <c r="F175" s="261" t="s">
        <v>929</v>
      </c>
      <c r="G175" s="197"/>
      <c r="H175" s="197"/>
      <c r="I175" s="200"/>
      <c r="J175" s="262">
        <f>BK175</f>
        <v>0</v>
      </c>
      <c r="K175" s="197"/>
      <c r="L175" s="202"/>
      <c r="M175" s="203"/>
      <c r="N175" s="204"/>
      <c r="O175" s="204"/>
      <c r="P175" s="205">
        <f>SUM(P176:P180)</f>
        <v>0</v>
      </c>
      <c r="Q175" s="204"/>
      <c r="R175" s="205">
        <f>SUM(R176:R180)</f>
        <v>0.096</v>
      </c>
      <c r="S175" s="204"/>
      <c r="T175" s="206">
        <f>SUM(T176:T180)</f>
        <v>0.3432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07" t="s">
        <v>86</v>
      </c>
      <c r="AT175" s="208" t="s">
        <v>75</v>
      </c>
      <c r="AU175" s="208" t="s">
        <v>84</v>
      </c>
      <c r="AY175" s="207" t="s">
        <v>175</v>
      </c>
      <c r="BK175" s="209">
        <f>SUM(BK176:BK180)</f>
        <v>0</v>
      </c>
    </row>
    <row r="176" s="2" customFormat="1" ht="24.15" customHeight="1">
      <c r="A176" s="38"/>
      <c r="B176" s="39"/>
      <c r="C176" s="210" t="s">
        <v>7</v>
      </c>
      <c r="D176" s="210" t="s">
        <v>176</v>
      </c>
      <c r="E176" s="211" t="s">
        <v>930</v>
      </c>
      <c r="F176" s="212" t="s">
        <v>931</v>
      </c>
      <c r="G176" s="213" t="s">
        <v>732</v>
      </c>
      <c r="H176" s="214">
        <v>240</v>
      </c>
      <c r="I176" s="215"/>
      <c r="J176" s="216">
        <f>ROUND(I176*H176,2)</f>
        <v>0</v>
      </c>
      <c r="K176" s="212" t="s">
        <v>733</v>
      </c>
      <c r="L176" s="44"/>
      <c r="M176" s="217" t="s">
        <v>1</v>
      </c>
      <c r="N176" s="218" t="s">
        <v>41</v>
      </c>
      <c r="O176" s="91"/>
      <c r="P176" s="219">
        <f>O176*H176</f>
        <v>0</v>
      </c>
      <c r="Q176" s="219">
        <v>0.0004</v>
      </c>
      <c r="R176" s="219">
        <f>Q176*H176</f>
        <v>0.096</v>
      </c>
      <c r="S176" s="219">
        <v>0.00143</v>
      </c>
      <c r="T176" s="220">
        <f>S176*H176</f>
        <v>0.3432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203</v>
      </c>
      <c r="AT176" s="221" t="s">
        <v>176</v>
      </c>
      <c r="AU176" s="221" t="s">
        <v>86</v>
      </c>
      <c r="AY176" s="17" t="s">
        <v>175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84</v>
      </c>
      <c r="BK176" s="222">
        <f>ROUND(I176*H176,2)</f>
        <v>0</v>
      </c>
      <c r="BL176" s="17" t="s">
        <v>203</v>
      </c>
      <c r="BM176" s="221" t="s">
        <v>932</v>
      </c>
    </row>
    <row r="177" s="12" customFormat="1">
      <c r="A177" s="12"/>
      <c r="B177" s="233"/>
      <c r="C177" s="234"/>
      <c r="D177" s="228" t="s">
        <v>431</v>
      </c>
      <c r="E177" s="235" t="s">
        <v>1</v>
      </c>
      <c r="F177" s="236" t="s">
        <v>933</v>
      </c>
      <c r="G177" s="234"/>
      <c r="H177" s="237">
        <v>240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43" t="s">
        <v>431</v>
      </c>
      <c r="AU177" s="243" t="s">
        <v>86</v>
      </c>
      <c r="AV177" s="12" t="s">
        <v>86</v>
      </c>
      <c r="AW177" s="12" t="s">
        <v>32</v>
      </c>
      <c r="AX177" s="12" t="s">
        <v>84</v>
      </c>
      <c r="AY177" s="243" t="s">
        <v>175</v>
      </c>
    </row>
    <row r="178" s="2" customFormat="1" ht="24.15" customHeight="1">
      <c r="A178" s="38"/>
      <c r="B178" s="39"/>
      <c r="C178" s="210" t="s">
        <v>215</v>
      </c>
      <c r="D178" s="210" t="s">
        <v>176</v>
      </c>
      <c r="E178" s="211" t="s">
        <v>934</v>
      </c>
      <c r="F178" s="212" t="s">
        <v>935</v>
      </c>
      <c r="G178" s="213" t="s">
        <v>798</v>
      </c>
      <c r="H178" s="273"/>
      <c r="I178" s="215"/>
      <c r="J178" s="216">
        <f>ROUND(I178*H178,2)</f>
        <v>0</v>
      </c>
      <c r="K178" s="212" t="s">
        <v>733</v>
      </c>
      <c r="L178" s="44"/>
      <c r="M178" s="217" t="s">
        <v>1</v>
      </c>
      <c r="N178" s="218" t="s">
        <v>41</v>
      </c>
      <c r="O178" s="91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1" t="s">
        <v>203</v>
      </c>
      <c r="AT178" s="221" t="s">
        <v>176</v>
      </c>
      <c r="AU178" s="221" t="s">
        <v>86</v>
      </c>
      <c r="AY178" s="17" t="s">
        <v>175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7" t="s">
        <v>84</v>
      </c>
      <c r="BK178" s="222">
        <f>ROUND(I178*H178,2)</f>
        <v>0</v>
      </c>
      <c r="BL178" s="17" t="s">
        <v>203</v>
      </c>
      <c r="BM178" s="221" t="s">
        <v>936</v>
      </c>
    </row>
    <row r="179" s="2" customFormat="1" ht="24.15" customHeight="1">
      <c r="A179" s="38"/>
      <c r="B179" s="39"/>
      <c r="C179" s="210" t="s">
        <v>360</v>
      </c>
      <c r="D179" s="210" t="s">
        <v>176</v>
      </c>
      <c r="E179" s="211" t="s">
        <v>937</v>
      </c>
      <c r="F179" s="212" t="s">
        <v>938</v>
      </c>
      <c r="G179" s="213" t="s">
        <v>798</v>
      </c>
      <c r="H179" s="273"/>
      <c r="I179" s="215"/>
      <c r="J179" s="216">
        <f>ROUND(I179*H179,2)</f>
        <v>0</v>
      </c>
      <c r="K179" s="212" t="s">
        <v>733</v>
      </c>
      <c r="L179" s="44"/>
      <c r="M179" s="217" t="s">
        <v>1</v>
      </c>
      <c r="N179" s="218" t="s">
        <v>41</v>
      </c>
      <c r="O179" s="91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1" t="s">
        <v>203</v>
      </c>
      <c r="AT179" s="221" t="s">
        <v>176</v>
      </c>
      <c r="AU179" s="221" t="s">
        <v>86</v>
      </c>
      <c r="AY179" s="17" t="s">
        <v>175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7" t="s">
        <v>84</v>
      </c>
      <c r="BK179" s="222">
        <f>ROUND(I179*H179,2)</f>
        <v>0</v>
      </c>
      <c r="BL179" s="17" t="s">
        <v>203</v>
      </c>
      <c r="BM179" s="221" t="s">
        <v>939</v>
      </c>
    </row>
    <row r="180" s="2" customFormat="1" ht="16.5" customHeight="1">
      <c r="A180" s="38"/>
      <c r="B180" s="39"/>
      <c r="C180" s="210" t="s">
        <v>219</v>
      </c>
      <c r="D180" s="210" t="s">
        <v>176</v>
      </c>
      <c r="E180" s="211" t="s">
        <v>940</v>
      </c>
      <c r="F180" s="212" t="s">
        <v>941</v>
      </c>
      <c r="G180" s="213" t="s">
        <v>592</v>
      </c>
      <c r="H180" s="214">
        <v>20</v>
      </c>
      <c r="I180" s="215"/>
      <c r="J180" s="216">
        <f>ROUND(I180*H180,2)</f>
        <v>0</v>
      </c>
      <c r="K180" s="212" t="s">
        <v>1</v>
      </c>
      <c r="L180" s="44"/>
      <c r="M180" s="217" t="s">
        <v>1</v>
      </c>
      <c r="N180" s="218" t="s">
        <v>41</v>
      </c>
      <c r="O180" s="91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1" t="s">
        <v>203</v>
      </c>
      <c r="AT180" s="221" t="s">
        <v>176</v>
      </c>
      <c r="AU180" s="221" t="s">
        <v>86</v>
      </c>
      <c r="AY180" s="17" t="s">
        <v>175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84</v>
      </c>
      <c r="BK180" s="222">
        <f>ROUND(I180*H180,2)</f>
        <v>0</v>
      </c>
      <c r="BL180" s="17" t="s">
        <v>203</v>
      </c>
      <c r="BM180" s="221" t="s">
        <v>942</v>
      </c>
    </row>
    <row r="181" s="11" customFormat="1" ht="22.8" customHeight="1">
      <c r="A181" s="11"/>
      <c r="B181" s="196"/>
      <c r="C181" s="197"/>
      <c r="D181" s="198" t="s">
        <v>75</v>
      </c>
      <c r="E181" s="261" t="s">
        <v>943</v>
      </c>
      <c r="F181" s="261" t="s">
        <v>944</v>
      </c>
      <c r="G181" s="197"/>
      <c r="H181" s="197"/>
      <c r="I181" s="200"/>
      <c r="J181" s="262">
        <f>BK181</f>
        <v>0</v>
      </c>
      <c r="K181" s="197"/>
      <c r="L181" s="202"/>
      <c r="M181" s="203"/>
      <c r="N181" s="204"/>
      <c r="O181" s="204"/>
      <c r="P181" s="205">
        <f>SUM(P182:P201)</f>
        <v>0</v>
      </c>
      <c r="Q181" s="204"/>
      <c r="R181" s="205">
        <f>SUM(R182:R201)</f>
        <v>5.151762</v>
      </c>
      <c r="S181" s="204"/>
      <c r="T181" s="206">
        <f>SUM(T182:T201)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207" t="s">
        <v>86</v>
      </c>
      <c r="AT181" s="208" t="s">
        <v>75</v>
      </c>
      <c r="AU181" s="208" t="s">
        <v>84</v>
      </c>
      <c r="AY181" s="207" t="s">
        <v>175</v>
      </c>
      <c r="BK181" s="209">
        <f>SUM(BK182:BK201)</f>
        <v>0</v>
      </c>
    </row>
    <row r="182" s="2" customFormat="1" ht="24.15" customHeight="1">
      <c r="A182" s="38"/>
      <c r="B182" s="39"/>
      <c r="C182" s="210" t="s">
        <v>367</v>
      </c>
      <c r="D182" s="210" t="s">
        <v>176</v>
      </c>
      <c r="E182" s="211" t="s">
        <v>945</v>
      </c>
      <c r="F182" s="212" t="s">
        <v>946</v>
      </c>
      <c r="G182" s="213" t="s">
        <v>592</v>
      </c>
      <c r="H182" s="214">
        <v>9540.3</v>
      </c>
      <c r="I182" s="215"/>
      <c r="J182" s="216">
        <f>ROUND(I182*H182,2)</f>
        <v>0</v>
      </c>
      <c r="K182" s="212" t="s">
        <v>881</v>
      </c>
      <c r="L182" s="44"/>
      <c r="M182" s="217" t="s">
        <v>1</v>
      </c>
      <c r="N182" s="218" t="s">
        <v>41</v>
      </c>
      <c r="O182" s="91"/>
      <c r="P182" s="219">
        <f>O182*H182</f>
        <v>0</v>
      </c>
      <c r="Q182" s="219">
        <v>0.00025</v>
      </c>
      <c r="R182" s="219">
        <f>Q182*H182</f>
        <v>2.385075</v>
      </c>
      <c r="S182" s="219">
        <v>0</v>
      </c>
      <c r="T182" s="22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1" t="s">
        <v>203</v>
      </c>
      <c r="AT182" s="221" t="s">
        <v>176</v>
      </c>
      <c r="AU182" s="221" t="s">
        <v>86</v>
      </c>
      <c r="AY182" s="17" t="s">
        <v>175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7" t="s">
        <v>84</v>
      </c>
      <c r="BK182" s="222">
        <f>ROUND(I182*H182,2)</f>
        <v>0</v>
      </c>
      <c r="BL182" s="17" t="s">
        <v>203</v>
      </c>
      <c r="BM182" s="221" t="s">
        <v>947</v>
      </c>
    </row>
    <row r="183" s="12" customFormat="1">
      <c r="A183" s="12"/>
      <c r="B183" s="233"/>
      <c r="C183" s="234"/>
      <c r="D183" s="228" t="s">
        <v>431</v>
      </c>
      <c r="E183" s="235" t="s">
        <v>1</v>
      </c>
      <c r="F183" s="236" t="s">
        <v>948</v>
      </c>
      <c r="G183" s="234"/>
      <c r="H183" s="237">
        <v>480.8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43" t="s">
        <v>431</v>
      </c>
      <c r="AU183" s="243" t="s">
        <v>86</v>
      </c>
      <c r="AV183" s="12" t="s">
        <v>86</v>
      </c>
      <c r="AW183" s="12" t="s">
        <v>32</v>
      </c>
      <c r="AX183" s="12" t="s">
        <v>76</v>
      </c>
      <c r="AY183" s="243" t="s">
        <v>175</v>
      </c>
    </row>
    <row r="184" s="12" customFormat="1">
      <c r="A184" s="12"/>
      <c r="B184" s="233"/>
      <c r="C184" s="234"/>
      <c r="D184" s="228" t="s">
        <v>431</v>
      </c>
      <c r="E184" s="235" t="s">
        <v>1</v>
      </c>
      <c r="F184" s="236" t="s">
        <v>949</v>
      </c>
      <c r="G184" s="234"/>
      <c r="H184" s="237">
        <v>100.5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43" t="s">
        <v>431</v>
      </c>
      <c r="AU184" s="243" t="s">
        <v>86</v>
      </c>
      <c r="AV184" s="12" t="s">
        <v>86</v>
      </c>
      <c r="AW184" s="12" t="s">
        <v>32</v>
      </c>
      <c r="AX184" s="12" t="s">
        <v>76</v>
      </c>
      <c r="AY184" s="243" t="s">
        <v>175</v>
      </c>
    </row>
    <row r="185" s="12" customFormat="1">
      <c r="A185" s="12"/>
      <c r="B185" s="233"/>
      <c r="C185" s="234"/>
      <c r="D185" s="228" t="s">
        <v>431</v>
      </c>
      <c r="E185" s="235" t="s">
        <v>1</v>
      </c>
      <c r="F185" s="236" t="s">
        <v>950</v>
      </c>
      <c r="G185" s="234"/>
      <c r="H185" s="237">
        <v>369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43" t="s">
        <v>431</v>
      </c>
      <c r="AU185" s="243" t="s">
        <v>86</v>
      </c>
      <c r="AV185" s="12" t="s">
        <v>86</v>
      </c>
      <c r="AW185" s="12" t="s">
        <v>32</v>
      </c>
      <c r="AX185" s="12" t="s">
        <v>76</v>
      </c>
      <c r="AY185" s="243" t="s">
        <v>175</v>
      </c>
    </row>
    <row r="186" s="12" customFormat="1">
      <c r="A186" s="12"/>
      <c r="B186" s="233"/>
      <c r="C186" s="234"/>
      <c r="D186" s="228" t="s">
        <v>431</v>
      </c>
      <c r="E186" s="235" t="s">
        <v>1</v>
      </c>
      <c r="F186" s="236" t="s">
        <v>951</v>
      </c>
      <c r="G186" s="234"/>
      <c r="H186" s="237">
        <v>796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43" t="s">
        <v>431</v>
      </c>
      <c r="AU186" s="243" t="s">
        <v>86</v>
      </c>
      <c r="AV186" s="12" t="s">
        <v>86</v>
      </c>
      <c r="AW186" s="12" t="s">
        <v>32</v>
      </c>
      <c r="AX186" s="12" t="s">
        <v>76</v>
      </c>
      <c r="AY186" s="243" t="s">
        <v>175</v>
      </c>
    </row>
    <row r="187" s="12" customFormat="1">
      <c r="A187" s="12"/>
      <c r="B187" s="233"/>
      <c r="C187" s="234"/>
      <c r="D187" s="228" t="s">
        <v>431</v>
      </c>
      <c r="E187" s="235" t="s">
        <v>1</v>
      </c>
      <c r="F187" s="236" t="s">
        <v>952</v>
      </c>
      <c r="G187" s="234"/>
      <c r="H187" s="237">
        <v>600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43" t="s">
        <v>431</v>
      </c>
      <c r="AU187" s="243" t="s">
        <v>86</v>
      </c>
      <c r="AV187" s="12" t="s">
        <v>86</v>
      </c>
      <c r="AW187" s="12" t="s">
        <v>32</v>
      </c>
      <c r="AX187" s="12" t="s">
        <v>76</v>
      </c>
      <c r="AY187" s="243" t="s">
        <v>175</v>
      </c>
    </row>
    <row r="188" s="12" customFormat="1">
      <c r="A188" s="12"/>
      <c r="B188" s="233"/>
      <c r="C188" s="234"/>
      <c r="D188" s="228" t="s">
        <v>431</v>
      </c>
      <c r="E188" s="235" t="s">
        <v>1</v>
      </c>
      <c r="F188" s="236" t="s">
        <v>953</v>
      </c>
      <c r="G188" s="234"/>
      <c r="H188" s="237">
        <v>1206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43" t="s">
        <v>431</v>
      </c>
      <c r="AU188" s="243" t="s">
        <v>86</v>
      </c>
      <c r="AV188" s="12" t="s">
        <v>86</v>
      </c>
      <c r="AW188" s="12" t="s">
        <v>32</v>
      </c>
      <c r="AX188" s="12" t="s">
        <v>76</v>
      </c>
      <c r="AY188" s="243" t="s">
        <v>175</v>
      </c>
    </row>
    <row r="189" s="12" customFormat="1">
      <c r="A189" s="12"/>
      <c r="B189" s="233"/>
      <c r="C189" s="234"/>
      <c r="D189" s="228" t="s">
        <v>431</v>
      </c>
      <c r="E189" s="235" t="s">
        <v>1</v>
      </c>
      <c r="F189" s="236" t="s">
        <v>954</v>
      </c>
      <c r="G189" s="234"/>
      <c r="H189" s="237">
        <v>3468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43" t="s">
        <v>431</v>
      </c>
      <c r="AU189" s="243" t="s">
        <v>86</v>
      </c>
      <c r="AV189" s="12" t="s">
        <v>86</v>
      </c>
      <c r="AW189" s="12" t="s">
        <v>32</v>
      </c>
      <c r="AX189" s="12" t="s">
        <v>76</v>
      </c>
      <c r="AY189" s="243" t="s">
        <v>175</v>
      </c>
    </row>
    <row r="190" s="12" customFormat="1">
      <c r="A190" s="12"/>
      <c r="B190" s="233"/>
      <c r="C190" s="234"/>
      <c r="D190" s="228" t="s">
        <v>431</v>
      </c>
      <c r="E190" s="235" t="s">
        <v>1</v>
      </c>
      <c r="F190" s="236" t="s">
        <v>955</v>
      </c>
      <c r="G190" s="234"/>
      <c r="H190" s="237">
        <v>2520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43" t="s">
        <v>431</v>
      </c>
      <c r="AU190" s="243" t="s">
        <v>86</v>
      </c>
      <c r="AV190" s="12" t="s">
        <v>86</v>
      </c>
      <c r="AW190" s="12" t="s">
        <v>32</v>
      </c>
      <c r="AX190" s="12" t="s">
        <v>76</v>
      </c>
      <c r="AY190" s="243" t="s">
        <v>175</v>
      </c>
    </row>
    <row r="191" s="13" customFormat="1">
      <c r="A191" s="13"/>
      <c r="B191" s="244"/>
      <c r="C191" s="245"/>
      <c r="D191" s="228" t="s">
        <v>431</v>
      </c>
      <c r="E191" s="246" t="s">
        <v>1</v>
      </c>
      <c r="F191" s="247" t="s">
        <v>433</v>
      </c>
      <c r="G191" s="245"/>
      <c r="H191" s="248">
        <v>9540.3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4" t="s">
        <v>431</v>
      </c>
      <c r="AU191" s="254" t="s">
        <v>86</v>
      </c>
      <c r="AV191" s="13" t="s">
        <v>180</v>
      </c>
      <c r="AW191" s="13" t="s">
        <v>32</v>
      </c>
      <c r="AX191" s="13" t="s">
        <v>84</v>
      </c>
      <c r="AY191" s="254" t="s">
        <v>175</v>
      </c>
    </row>
    <row r="192" s="2" customFormat="1" ht="24.15" customHeight="1">
      <c r="A192" s="38"/>
      <c r="B192" s="39"/>
      <c r="C192" s="210" t="s">
        <v>241</v>
      </c>
      <c r="D192" s="210" t="s">
        <v>176</v>
      </c>
      <c r="E192" s="211" t="s">
        <v>956</v>
      </c>
      <c r="F192" s="212" t="s">
        <v>957</v>
      </c>
      <c r="G192" s="213" t="s">
        <v>592</v>
      </c>
      <c r="H192" s="214">
        <v>9540.3</v>
      </c>
      <c r="I192" s="215"/>
      <c r="J192" s="216">
        <f>ROUND(I192*H192,2)</f>
        <v>0</v>
      </c>
      <c r="K192" s="212" t="s">
        <v>881</v>
      </c>
      <c r="L192" s="44"/>
      <c r="M192" s="217" t="s">
        <v>1</v>
      </c>
      <c r="N192" s="218" t="s">
        <v>41</v>
      </c>
      <c r="O192" s="91"/>
      <c r="P192" s="219">
        <f>O192*H192</f>
        <v>0</v>
      </c>
      <c r="Q192" s="219">
        <v>0.00029</v>
      </c>
      <c r="R192" s="219">
        <f>Q192*H192</f>
        <v>2.7666869999999996</v>
      </c>
      <c r="S192" s="219">
        <v>0</v>
      </c>
      <c r="T192" s="22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1" t="s">
        <v>203</v>
      </c>
      <c r="AT192" s="221" t="s">
        <v>176</v>
      </c>
      <c r="AU192" s="221" t="s">
        <v>86</v>
      </c>
      <c r="AY192" s="17" t="s">
        <v>175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7" t="s">
        <v>84</v>
      </c>
      <c r="BK192" s="222">
        <f>ROUND(I192*H192,2)</f>
        <v>0</v>
      </c>
      <c r="BL192" s="17" t="s">
        <v>203</v>
      </c>
      <c r="BM192" s="221" t="s">
        <v>958</v>
      </c>
    </row>
    <row r="193" s="12" customFormat="1">
      <c r="A193" s="12"/>
      <c r="B193" s="233"/>
      <c r="C193" s="234"/>
      <c r="D193" s="228" t="s">
        <v>431</v>
      </c>
      <c r="E193" s="235" t="s">
        <v>1</v>
      </c>
      <c r="F193" s="236" t="s">
        <v>948</v>
      </c>
      <c r="G193" s="234"/>
      <c r="H193" s="237">
        <v>480.8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43" t="s">
        <v>431</v>
      </c>
      <c r="AU193" s="243" t="s">
        <v>86</v>
      </c>
      <c r="AV193" s="12" t="s">
        <v>86</v>
      </c>
      <c r="AW193" s="12" t="s">
        <v>32</v>
      </c>
      <c r="AX193" s="12" t="s">
        <v>76</v>
      </c>
      <c r="AY193" s="243" t="s">
        <v>175</v>
      </c>
    </row>
    <row r="194" s="12" customFormat="1">
      <c r="A194" s="12"/>
      <c r="B194" s="233"/>
      <c r="C194" s="234"/>
      <c r="D194" s="228" t="s">
        <v>431</v>
      </c>
      <c r="E194" s="235" t="s">
        <v>1</v>
      </c>
      <c r="F194" s="236" t="s">
        <v>949</v>
      </c>
      <c r="G194" s="234"/>
      <c r="H194" s="237">
        <v>100.5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43" t="s">
        <v>431</v>
      </c>
      <c r="AU194" s="243" t="s">
        <v>86</v>
      </c>
      <c r="AV194" s="12" t="s">
        <v>86</v>
      </c>
      <c r="AW194" s="12" t="s">
        <v>32</v>
      </c>
      <c r="AX194" s="12" t="s">
        <v>76</v>
      </c>
      <c r="AY194" s="243" t="s">
        <v>175</v>
      </c>
    </row>
    <row r="195" s="12" customFormat="1">
      <c r="A195" s="12"/>
      <c r="B195" s="233"/>
      <c r="C195" s="234"/>
      <c r="D195" s="228" t="s">
        <v>431</v>
      </c>
      <c r="E195" s="235" t="s">
        <v>1</v>
      </c>
      <c r="F195" s="236" t="s">
        <v>950</v>
      </c>
      <c r="G195" s="234"/>
      <c r="H195" s="237">
        <v>369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43" t="s">
        <v>431</v>
      </c>
      <c r="AU195" s="243" t="s">
        <v>86</v>
      </c>
      <c r="AV195" s="12" t="s">
        <v>86</v>
      </c>
      <c r="AW195" s="12" t="s">
        <v>32</v>
      </c>
      <c r="AX195" s="12" t="s">
        <v>76</v>
      </c>
      <c r="AY195" s="243" t="s">
        <v>175</v>
      </c>
    </row>
    <row r="196" s="12" customFormat="1">
      <c r="A196" s="12"/>
      <c r="B196" s="233"/>
      <c r="C196" s="234"/>
      <c r="D196" s="228" t="s">
        <v>431</v>
      </c>
      <c r="E196" s="235" t="s">
        <v>1</v>
      </c>
      <c r="F196" s="236" t="s">
        <v>951</v>
      </c>
      <c r="G196" s="234"/>
      <c r="H196" s="237">
        <v>796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43" t="s">
        <v>431</v>
      </c>
      <c r="AU196" s="243" t="s">
        <v>86</v>
      </c>
      <c r="AV196" s="12" t="s">
        <v>86</v>
      </c>
      <c r="AW196" s="12" t="s">
        <v>32</v>
      </c>
      <c r="AX196" s="12" t="s">
        <v>76</v>
      </c>
      <c r="AY196" s="243" t="s">
        <v>175</v>
      </c>
    </row>
    <row r="197" s="12" customFormat="1">
      <c r="A197" s="12"/>
      <c r="B197" s="233"/>
      <c r="C197" s="234"/>
      <c r="D197" s="228" t="s">
        <v>431</v>
      </c>
      <c r="E197" s="235" t="s">
        <v>1</v>
      </c>
      <c r="F197" s="236" t="s">
        <v>952</v>
      </c>
      <c r="G197" s="234"/>
      <c r="H197" s="237">
        <v>600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43" t="s">
        <v>431</v>
      </c>
      <c r="AU197" s="243" t="s">
        <v>86</v>
      </c>
      <c r="AV197" s="12" t="s">
        <v>86</v>
      </c>
      <c r="AW197" s="12" t="s">
        <v>32</v>
      </c>
      <c r="AX197" s="12" t="s">
        <v>76</v>
      </c>
      <c r="AY197" s="243" t="s">
        <v>175</v>
      </c>
    </row>
    <row r="198" s="12" customFormat="1">
      <c r="A198" s="12"/>
      <c r="B198" s="233"/>
      <c r="C198" s="234"/>
      <c r="D198" s="228" t="s">
        <v>431</v>
      </c>
      <c r="E198" s="235" t="s">
        <v>1</v>
      </c>
      <c r="F198" s="236" t="s">
        <v>953</v>
      </c>
      <c r="G198" s="234"/>
      <c r="H198" s="237">
        <v>1206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43" t="s">
        <v>431</v>
      </c>
      <c r="AU198" s="243" t="s">
        <v>86</v>
      </c>
      <c r="AV198" s="12" t="s">
        <v>86</v>
      </c>
      <c r="AW198" s="12" t="s">
        <v>32</v>
      </c>
      <c r="AX198" s="12" t="s">
        <v>76</v>
      </c>
      <c r="AY198" s="243" t="s">
        <v>175</v>
      </c>
    </row>
    <row r="199" s="12" customFormat="1">
      <c r="A199" s="12"/>
      <c r="B199" s="233"/>
      <c r="C199" s="234"/>
      <c r="D199" s="228" t="s">
        <v>431</v>
      </c>
      <c r="E199" s="235" t="s">
        <v>1</v>
      </c>
      <c r="F199" s="236" t="s">
        <v>954</v>
      </c>
      <c r="G199" s="234"/>
      <c r="H199" s="237">
        <v>3468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43" t="s">
        <v>431</v>
      </c>
      <c r="AU199" s="243" t="s">
        <v>86</v>
      </c>
      <c r="AV199" s="12" t="s">
        <v>86</v>
      </c>
      <c r="AW199" s="12" t="s">
        <v>32</v>
      </c>
      <c r="AX199" s="12" t="s">
        <v>76</v>
      </c>
      <c r="AY199" s="243" t="s">
        <v>175</v>
      </c>
    </row>
    <row r="200" s="12" customFormat="1">
      <c r="A200" s="12"/>
      <c r="B200" s="233"/>
      <c r="C200" s="234"/>
      <c r="D200" s="228" t="s">
        <v>431</v>
      </c>
      <c r="E200" s="235" t="s">
        <v>1</v>
      </c>
      <c r="F200" s="236" t="s">
        <v>955</v>
      </c>
      <c r="G200" s="234"/>
      <c r="H200" s="237">
        <v>2520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43" t="s">
        <v>431</v>
      </c>
      <c r="AU200" s="243" t="s">
        <v>86</v>
      </c>
      <c r="AV200" s="12" t="s">
        <v>86</v>
      </c>
      <c r="AW200" s="12" t="s">
        <v>32</v>
      </c>
      <c r="AX200" s="12" t="s">
        <v>76</v>
      </c>
      <c r="AY200" s="243" t="s">
        <v>175</v>
      </c>
    </row>
    <row r="201" s="13" customFormat="1">
      <c r="A201" s="13"/>
      <c r="B201" s="244"/>
      <c r="C201" s="245"/>
      <c r="D201" s="228" t="s">
        <v>431</v>
      </c>
      <c r="E201" s="246" t="s">
        <v>1</v>
      </c>
      <c r="F201" s="247" t="s">
        <v>433</v>
      </c>
      <c r="G201" s="245"/>
      <c r="H201" s="248">
        <v>9540.3</v>
      </c>
      <c r="I201" s="249"/>
      <c r="J201" s="245"/>
      <c r="K201" s="245"/>
      <c r="L201" s="250"/>
      <c r="M201" s="274"/>
      <c r="N201" s="275"/>
      <c r="O201" s="275"/>
      <c r="P201" s="275"/>
      <c r="Q201" s="275"/>
      <c r="R201" s="275"/>
      <c r="S201" s="275"/>
      <c r="T201" s="27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4" t="s">
        <v>431</v>
      </c>
      <c r="AU201" s="254" t="s">
        <v>86</v>
      </c>
      <c r="AV201" s="13" t="s">
        <v>180</v>
      </c>
      <c r="AW201" s="13" t="s">
        <v>32</v>
      </c>
      <c r="AX201" s="13" t="s">
        <v>84</v>
      </c>
      <c r="AY201" s="254" t="s">
        <v>175</v>
      </c>
    </row>
    <row r="202" s="2" customFormat="1" ht="6.96" customHeight="1">
      <c r="A202" s="38"/>
      <c r="B202" s="66"/>
      <c r="C202" s="67"/>
      <c r="D202" s="67"/>
      <c r="E202" s="67"/>
      <c r="F202" s="67"/>
      <c r="G202" s="67"/>
      <c r="H202" s="67"/>
      <c r="I202" s="67"/>
      <c r="J202" s="67"/>
      <c r="K202" s="67"/>
      <c r="L202" s="44"/>
      <c r="M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</row>
  </sheetData>
  <sheetProtection sheet="1" autoFilter="0" formatColumns="0" formatRows="0" objects="1" scenarios="1" spinCount="100000" saltValue="NFPcvXzCbuLhhGHsPMKu+LM1t/X2O+ev2fPF13bNlHEghstOBfaWMW2Eiuy4FgcnJfG++nBOQVU2ec6JY5TtMg==" hashValue="oGCFfkRy1hD6MCvtLlKLNUKskqlH+t7u+SM1+YUYsAHRUorIaG/kX+PykFTQBgncGxi0Eo08xGgbbsyX5jaA/Q==" algorithmName="SHA-512" password="CC35"/>
  <autoFilter ref="C125:K201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ROUND((SUM(BE126:BE185)),  2)</f>
        <v>0</v>
      </c>
      <c r="G33" s="38"/>
      <c r="H33" s="38"/>
      <c r="I33" s="155">
        <v>0.21</v>
      </c>
      <c r="J33" s="154">
        <f>ROUND(((SUM(BE126:BE185))*I33),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ROUND((SUM(BF126:BF185)),  2)</f>
        <v>0</v>
      </c>
      <c r="G34" s="38"/>
      <c r="H34" s="38"/>
      <c r="I34" s="155">
        <v>0.15</v>
      </c>
      <c r="J34" s="154">
        <f>ROUND(((SUM(BF126:BF185))*I34),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ROUND((SUM(BG126:BG185)),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ROUND((SUM(BH126:BH185)),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ROUND((SUM(BI126:BI185)),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021 - Stavební část II. etapa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719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55"/>
      <c r="C98" s="256"/>
      <c r="D98" s="257" t="s">
        <v>721</v>
      </c>
      <c r="E98" s="258"/>
      <c r="F98" s="258"/>
      <c r="G98" s="258"/>
      <c r="H98" s="258"/>
      <c r="I98" s="258"/>
      <c r="J98" s="259">
        <f>J128</f>
        <v>0</v>
      </c>
      <c r="K98" s="256"/>
      <c r="L98" s="260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55"/>
      <c r="C99" s="256"/>
      <c r="D99" s="257" t="s">
        <v>722</v>
      </c>
      <c r="E99" s="258"/>
      <c r="F99" s="258"/>
      <c r="G99" s="258"/>
      <c r="H99" s="258"/>
      <c r="I99" s="258"/>
      <c r="J99" s="259">
        <f>J135</f>
        <v>0</v>
      </c>
      <c r="K99" s="256"/>
      <c r="L99" s="260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14" customFormat="1" ht="14.88" customHeight="1">
      <c r="A100" s="14"/>
      <c r="B100" s="255"/>
      <c r="C100" s="256"/>
      <c r="D100" s="257" t="s">
        <v>854</v>
      </c>
      <c r="E100" s="258"/>
      <c r="F100" s="258"/>
      <c r="G100" s="258"/>
      <c r="H100" s="258"/>
      <c r="I100" s="258"/>
      <c r="J100" s="259">
        <f>J145</f>
        <v>0</v>
      </c>
      <c r="K100" s="256"/>
      <c r="L100" s="260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55"/>
      <c r="C101" s="256"/>
      <c r="D101" s="257" t="s">
        <v>723</v>
      </c>
      <c r="E101" s="258"/>
      <c r="F101" s="258"/>
      <c r="G101" s="258"/>
      <c r="H101" s="258"/>
      <c r="I101" s="258"/>
      <c r="J101" s="259">
        <f>J146</f>
        <v>0</v>
      </c>
      <c r="K101" s="256"/>
      <c r="L101" s="260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55"/>
      <c r="C102" s="256"/>
      <c r="D102" s="257" t="s">
        <v>724</v>
      </c>
      <c r="E102" s="258"/>
      <c r="F102" s="258"/>
      <c r="G102" s="258"/>
      <c r="H102" s="258"/>
      <c r="I102" s="258"/>
      <c r="J102" s="259">
        <f>J154</f>
        <v>0</v>
      </c>
      <c r="K102" s="256"/>
      <c r="L102" s="260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9" customFormat="1" ht="24.96" customHeight="1">
      <c r="A103" s="9"/>
      <c r="B103" s="179"/>
      <c r="C103" s="180"/>
      <c r="D103" s="181" t="s">
        <v>725</v>
      </c>
      <c r="E103" s="182"/>
      <c r="F103" s="182"/>
      <c r="G103" s="182"/>
      <c r="H103" s="182"/>
      <c r="I103" s="182"/>
      <c r="J103" s="183">
        <f>J156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4" customFormat="1" ht="19.92" customHeight="1">
      <c r="A104" s="14"/>
      <c r="B104" s="255"/>
      <c r="C104" s="256"/>
      <c r="D104" s="257" t="s">
        <v>855</v>
      </c>
      <c r="E104" s="258"/>
      <c r="F104" s="258"/>
      <c r="G104" s="258"/>
      <c r="H104" s="258"/>
      <c r="I104" s="258"/>
      <c r="J104" s="259">
        <f>J157</f>
        <v>0</v>
      </c>
      <c r="K104" s="256"/>
      <c r="L104" s="260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14" customFormat="1" ht="19.92" customHeight="1">
      <c r="A105" s="14"/>
      <c r="B105" s="255"/>
      <c r="C105" s="256"/>
      <c r="D105" s="257" t="s">
        <v>856</v>
      </c>
      <c r="E105" s="258"/>
      <c r="F105" s="258"/>
      <c r="G105" s="258"/>
      <c r="H105" s="258"/>
      <c r="I105" s="258"/>
      <c r="J105" s="259">
        <f>J169</f>
        <v>0</v>
      </c>
      <c r="K105" s="256"/>
      <c r="L105" s="260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14" customFormat="1" ht="19.92" customHeight="1">
      <c r="A106" s="14"/>
      <c r="B106" s="255"/>
      <c r="C106" s="256"/>
      <c r="D106" s="257" t="s">
        <v>857</v>
      </c>
      <c r="E106" s="258"/>
      <c r="F106" s="258"/>
      <c r="G106" s="258"/>
      <c r="H106" s="258"/>
      <c r="I106" s="258"/>
      <c r="J106" s="259">
        <f>J175</f>
        <v>0</v>
      </c>
      <c r="K106" s="256"/>
      <c r="L106" s="260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160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Klimatizace, slaboproudy - poliklinika Karviná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151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 xml:space="preserve">021 - Stavební část II. etapa 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Karviná</v>
      </c>
      <c r="G120" s="40"/>
      <c r="H120" s="40"/>
      <c r="I120" s="32" t="s">
        <v>22</v>
      </c>
      <c r="J120" s="79" t="str">
        <f>IF(J12="","",J12)</f>
        <v>18. 7. 2023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Statutární město Karviná</v>
      </c>
      <c r="G122" s="40"/>
      <c r="H122" s="40"/>
      <c r="I122" s="32" t="s">
        <v>30</v>
      </c>
      <c r="J122" s="36" t="str">
        <f>E21</f>
        <v>ATRIS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33</v>
      </c>
      <c r="J123" s="36" t="str">
        <f>E24</f>
        <v>Barbora Kyšková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0" customFormat="1" ht="29.28" customHeight="1">
      <c r="A125" s="185"/>
      <c r="B125" s="186"/>
      <c r="C125" s="187" t="s">
        <v>161</v>
      </c>
      <c r="D125" s="188" t="s">
        <v>61</v>
      </c>
      <c r="E125" s="188" t="s">
        <v>57</v>
      </c>
      <c r="F125" s="188" t="s">
        <v>58</v>
      </c>
      <c r="G125" s="188" t="s">
        <v>162</v>
      </c>
      <c r="H125" s="188" t="s">
        <v>163</v>
      </c>
      <c r="I125" s="188" t="s">
        <v>164</v>
      </c>
      <c r="J125" s="188" t="s">
        <v>156</v>
      </c>
      <c r="K125" s="189" t="s">
        <v>165</v>
      </c>
      <c r="L125" s="190"/>
      <c r="M125" s="100" t="s">
        <v>1</v>
      </c>
      <c r="N125" s="101" t="s">
        <v>40</v>
      </c>
      <c r="O125" s="101" t="s">
        <v>166</v>
      </c>
      <c r="P125" s="101" t="s">
        <v>167</v>
      </c>
      <c r="Q125" s="101" t="s">
        <v>168</v>
      </c>
      <c r="R125" s="101" t="s">
        <v>169</v>
      </c>
      <c r="S125" s="101" t="s">
        <v>170</v>
      </c>
      <c r="T125" s="102" t="s">
        <v>171</v>
      </c>
      <c r="U125" s="185"/>
      <c r="V125" s="185"/>
      <c r="W125" s="185"/>
      <c r="X125" s="185"/>
      <c r="Y125" s="185"/>
      <c r="Z125" s="185"/>
      <c r="AA125" s="185"/>
      <c r="AB125" s="185"/>
      <c r="AC125" s="185"/>
      <c r="AD125" s="185"/>
      <c r="AE125" s="185"/>
    </row>
    <row r="126" s="2" customFormat="1" ht="22.8" customHeight="1">
      <c r="A126" s="38"/>
      <c r="B126" s="39"/>
      <c r="C126" s="107" t="s">
        <v>172</v>
      </c>
      <c r="D126" s="40"/>
      <c r="E126" s="40"/>
      <c r="F126" s="40"/>
      <c r="G126" s="40"/>
      <c r="H126" s="40"/>
      <c r="I126" s="40"/>
      <c r="J126" s="191">
        <f>BK126</f>
        <v>0</v>
      </c>
      <c r="K126" s="40"/>
      <c r="L126" s="44"/>
      <c r="M126" s="103"/>
      <c r="N126" s="192"/>
      <c r="O126" s="104"/>
      <c r="P126" s="193">
        <f>P127+P156</f>
        <v>0</v>
      </c>
      <c r="Q126" s="104"/>
      <c r="R126" s="193">
        <f>R127+R156</f>
        <v>3.200298</v>
      </c>
      <c r="S126" s="104"/>
      <c r="T126" s="194">
        <f>T127+T156</f>
        <v>0.3932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75</v>
      </c>
      <c r="AU126" s="17" t="s">
        <v>158</v>
      </c>
      <c r="BK126" s="195">
        <f>BK127+BK156</f>
        <v>0</v>
      </c>
    </row>
    <row r="127" s="11" customFormat="1" ht="25.92" customHeight="1">
      <c r="A127" s="11"/>
      <c r="B127" s="196"/>
      <c r="C127" s="197"/>
      <c r="D127" s="198" t="s">
        <v>75</v>
      </c>
      <c r="E127" s="199" t="s">
        <v>727</v>
      </c>
      <c r="F127" s="199" t="s">
        <v>728</v>
      </c>
      <c r="G127" s="197"/>
      <c r="H127" s="197"/>
      <c r="I127" s="200"/>
      <c r="J127" s="201">
        <f>BK127</f>
        <v>0</v>
      </c>
      <c r="K127" s="197"/>
      <c r="L127" s="202"/>
      <c r="M127" s="203"/>
      <c r="N127" s="204"/>
      <c r="O127" s="204"/>
      <c r="P127" s="205">
        <f>P128+P135+P146+P154</f>
        <v>0</v>
      </c>
      <c r="Q127" s="204"/>
      <c r="R127" s="205">
        <f>R128+R135+R146+R154</f>
        <v>0.891172</v>
      </c>
      <c r="S127" s="204"/>
      <c r="T127" s="206">
        <f>T128+T135+T146+T154</f>
        <v>0.2788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7" t="s">
        <v>84</v>
      </c>
      <c r="AT127" s="208" t="s">
        <v>75</v>
      </c>
      <c r="AU127" s="208" t="s">
        <v>76</v>
      </c>
      <c r="AY127" s="207" t="s">
        <v>175</v>
      </c>
      <c r="BK127" s="209">
        <f>BK128+BK135+BK146+BK154</f>
        <v>0</v>
      </c>
    </row>
    <row r="128" s="11" customFormat="1" ht="22.8" customHeight="1">
      <c r="A128" s="11"/>
      <c r="B128" s="196"/>
      <c r="C128" s="197"/>
      <c r="D128" s="198" t="s">
        <v>75</v>
      </c>
      <c r="E128" s="261" t="s">
        <v>186</v>
      </c>
      <c r="F128" s="261" t="s">
        <v>738</v>
      </c>
      <c r="G128" s="197"/>
      <c r="H128" s="197"/>
      <c r="I128" s="200"/>
      <c r="J128" s="262">
        <f>BK128</f>
        <v>0</v>
      </c>
      <c r="K128" s="197"/>
      <c r="L128" s="202"/>
      <c r="M128" s="203"/>
      <c r="N128" s="204"/>
      <c r="O128" s="204"/>
      <c r="P128" s="205">
        <f>SUM(P129:P134)</f>
        <v>0</v>
      </c>
      <c r="Q128" s="204"/>
      <c r="R128" s="205">
        <f>SUM(R129:R134)</f>
        <v>0.776</v>
      </c>
      <c r="S128" s="204"/>
      <c r="T128" s="206">
        <f>SUM(T129:T134)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7" t="s">
        <v>84</v>
      </c>
      <c r="AT128" s="208" t="s">
        <v>75</v>
      </c>
      <c r="AU128" s="208" t="s">
        <v>84</v>
      </c>
      <c r="AY128" s="207" t="s">
        <v>175</v>
      </c>
      <c r="BK128" s="209">
        <f>SUM(BK129:BK134)</f>
        <v>0</v>
      </c>
    </row>
    <row r="129" s="2" customFormat="1" ht="24.15" customHeight="1">
      <c r="A129" s="38"/>
      <c r="B129" s="39"/>
      <c r="C129" s="210" t="s">
        <v>84</v>
      </c>
      <c r="D129" s="210" t="s">
        <v>176</v>
      </c>
      <c r="E129" s="211" t="s">
        <v>858</v>
      </c>
      <c r="F129" s="212" t="s">
        <v>859</v>
      </c>
      <c r="G129" s="213" t="s">
        <v>732</v>
      </c>
      <c r="H129" s="214">
        <v>10</v>
      </c>
      <c r="I129" s="215"/>
      <c r="J129" s="216">
        <f>ROUND(I129*H129,2)</f>
        <v>0</v>
      </c>
      <c r="K129" s="212" t="s">
        <v>733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0.0097000000000000016</v>
      </c>
      <c r="R129" s="219">
        <f>Q129*H129</f>
        <v>0.097000000000000016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86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860</v>
      </c>
    </row>
    <row r="130" s="2" customFormat="1" ht="24.15" customHeight="1">
      <c r="A130" s="38"/>
      <c r="B130" s="39"/>
      <c r="C130" s="210" t="s">
        <v>86</v>
      </c>
      <c r="D130" s="210" t="s">
        <v>176</v>
      </c>
      <c r="E130" s="211" t="s">
        <v>861</v>
      </c>
      <c r="F130" s="212" t="s">
        <v>862</v>
      </c>
      <c r="G130" s="213" t="s">
        <v>732</v>
      </c>
      <c r="H130" s="214">
        <v>70</v>
      </c>
      <c r="I130" s="215"/>
      <c r="J130" s="216">
        <f>ROUND(I130*H130,2)</f>
        <v>0</v>
      </c>
      <c r="K130" s="212" t="s">
        <v>733</v>
      </c>
      <c r="L130" s="44"/>
      <c r="M130" s="217" t="s">
        <v>1</v>
      </c>
      <c r="N130" s="218" t="s">
        <v>41</v>
      </c>
      <c r="O130" s="91"/>
      <c r="P130" s="219">
        <f>O130*H130</f>
        <v>0</v>
      </c>
      <c r="Q130" s="219">
        <v>0.0097000000000000016</v>
      </c>
      <c r="R130" s="219">
        <f>Q130*H130</f>
        <v>0.67900000000000008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180</v>
      </c>
      <c r="AT130" s="221" t="s">
        <v>176</v>
      </c>
      <c r="AU130" s="221" t="s">
        <v>86</v>
      </c>
      <c r="AY130" s="17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180</v>
      </c>
      <c r="BM130" s="221" t="s">
        <v>863</v>
      </c>
    </row>
    <row r="131" s="2" customFormat="1" ht="16.5" customHeight="1">
      <c r="A131" s="38"/>
      <c r="B131" s="39"/>
      <c r="C131" s="210" t="s">
        <v>183</v>
      </c>
      <c r="D131" s="210" t="s">
        <v>176</v>
      </c>
      <c r="E131" s="211" t="s">
        <v>864</v>
      </c>
      <c r="F131" s="212" t="s">
        <v>865</v>
      </c>
      <c r="G131" s="213" t="s">
        <v>732</v>
      </c>
      <c r="H131" s="214">
        <v>11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180</v>
      </c>
      <c r="AT131" s="221" t="s">
        <v>176</v>
      </c>
      <c r="AU131" s="221" t="s">
        <v>86</v>
      </c>
      <c r="AY131" s="17" t="s">
        <v>175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180</v>
      </c>
      <c r="BM131" s="221" t="s">
        <v>866</v>
      </c>
    </row>
    <row r="132" s="2" customFormat="1" ht="16.5" customHeight="1">
      <c r="A132" s="38"/>
      <c r="B132" s="39"/>
      <c r="C132" s="210" t="s">
        <v>180</v>
      </c>
      <c r="D132" s="210" t="s">
        <v>176</v>
      </c>
      <c r="E132" s="211" t="s">
        <v>867</v>
      </c>
      <c r="F132" s="212" t="s">
        <v>868</v>
      </c>
      <c r="G132" s="213" t="s">
        <v>732</v>
      </c>
      <c r="H132" s="214">
        <v>24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41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180</v>
      </c>
      <c r="AT132" s="221" t="s">
        <v>176</v>
      </c>
      <c r="AU132" s="221" t="s">
        <v>86</v>
      </c>
      <c r="AY132" s="17" t="s">
        <v>175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84</v>
      </c>
      <c r="BK132" s="222">
        <f>ROUND(I132*H132,2)</f>
        <v>0</v>
      </c>
      <c r="BL132" s="17" t="s">
        <v>180</v>
      </c>
      <c r="BM132" s="221" t="s">
        <v>869</v>
      </c>
    </row>
    <row r="133" s="2" customFormat="1" ht="16.5" customHeight="1">
      <c r="A133" s="38"/>
      <c r="B133" s="39"/>
      <c r="C133" s="210" t="s">
        <v>190</v>
      </c>
      <c r="D133" s="210" t="s">
        <v>176</v>
      </c>
      <c r="E133" s="211" t="s">
        <v>870</v>
      </c>
      <c r="F133" s="212" t="s">
        <v>871</v>
      </c>
      <c r="G133" s="213" t="s">
        <v>732</v>
      </c>
      <c r="H133" s="214">
        <v>8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180</v>
      </c>
      <c r="AT133" s="221" t="s">
        <v>176</v>
      </c>
      <c r="AU133" s="221" t="s">
        <v>86</v>
      </c>
      <c r="AY133" s="17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180</v>
      </c>
      <c r="BM133" s="221" t="s">
        <v>872</v>
      </c>
    </row>
    <row r="134" s="2" customFormat="1" ht="16.5" customHeight="1">
      <c r="A134" s="38"/>
      <c r="B134" s="39"/>
      <c r="C134" s="210" t="s">
        <v>186</v>
      </c>
      <c r="D134" s="210" t="s">
        <v>176</v>
      </c>
      <c r="E134" s="211" t="s">
        <v>873</v>
      </c>
      <c r="F134" s="212" t="s">
        <v>874</v>
      </c>
      <c r="G134" s="213" t="s">
        <v>732</v>
      </c>
      <c r="H134" s="214">
        <v>4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41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180</v>
      </c>
      <c r="AT134" s="221" t="s">
        <v>176</v>
      </c>
      <c r="AU134" s="221" t="s">
        <v>86</v>
      </c>
      <c r="AY134" s="17" t="s">
        <v>175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84</v>
      </c>
      <c r="BK134" s="222">
        <f>ROUND(I134*H134,2)</f>
        <v>0</v>
      </c>
      <c r="BL134" s="17" t="s">
        <v>180</v>
      </c>
      <c r="BM134" s="221" t="s">
        <v>875</v>
      </c>
    </row>
    <row r="135" s="11" customFormat="1" ht="22.8" customHeight="1">
      <c r="A135" s="11"/>
      <c r="B135" s="196"/>
      <c r="C135" s="197"/>
      <c r="D135" s="198" t="s">
        <v>75</v>
      </c>
      <c r="E135" s="261" t="s">
        <v>204</v>
      </c>
      <c r="F135" s="261" t="s">
        <v>752</v>
      </c>
      <c r="G135" s="197"/>
      <c r="H135" s="197"/>
      <c r="I135" s="200"/>
      <c r="J135" s="262">
        <f>BK135</f>
        <v>0</v>
      </c>
      <c r="K135" s="197"/>
      <c r="L135" s="202"/>
      <c r="M135" s="203"/>
      <c r="N135" s="204"/>
      <c r="O135" s="204"/>
      <c r="P135" s="205">
        <f>SUM(P136:P145)</f>
        <v>0</v>
      </c>
      <c r="Q135" s="204"/>
      <c r="R135" s="205">
        <f>SUM(R136:R145)</f>
        <v>0.11517199999999998</v>
      </c>
      <c r="S135" s="204"/>
      <c r="T135" s="206">
        <f>SUM(T136:T145)</f>
        <v>0.2788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7" t="s">
        <v>84</v>
      </c>
      <c r="AT135" s="208" t="s">
        <v>75</v>
      </c>
      <c r="AU135" s="208" t="s">
        <v>84</v>
      </c>
      <c r="AY135" s="207" t="s">
        <v>175</v>
      </c>
      <c r="BK135" s="209">
        <f>SUM(BK136:BK145)</f>
        <v>0</v>
      </c>
    </row>
    <row r="136" s="2" customFormat="1" ht="37.8" customHeight="1">
      <c r="A136" s="38"/>
      <c r="B136" s="39"/>
      <c r="C136" s="210" t="s">
        <v>197</v>
      </c>
      <c r="D136" s="210" t="s">
        <v>176</v>
      </c>
      <c r="E136" s="211" t="s">
        <v>876</v>
      </c>
      <c r="F136" s="212" t="s">
        <v>877</v>
      </c>
      <c r="G136" s="213" t="s">
        <v>592</v>
      </c>
      <c r="H136" s="214">
        <v>300</v>
      </c>
      <c r="I136" s="215"/>
      <c r="J136" s="216">
        <f>ROUND(I136*H136,2)</f>
        <v>0</v>
      </c>
      <c r="K136" s="212" t="s">
        <v>733</v>
      </c>
      <c r="L136" s="44"/>
      <c r="M136" s="217" t="s">
        <v>1</v>
      </c>
      <c r="N136" s="218" t="s">
        <v>41</v>
      </c>
      <c r="O136" s="91"/>
      <c r="P136" s="219">
        <f>O136*H136</f>
        <v>0</v>
      </c>
      <c r="Q136" s="219">
        <v>0.00021</v>
      </c>
      <c r="R136" s="219">
        <f>Q136*H136</f>
        <v>0.063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180</v>
      </c>
      <c r="AT136" s="221" t="s">
        <v>176</v>
      </c>
      <c r="AU136" s="221" t="s">
        <v>86</v>
      </c>
      <c r="AY136" s="17" t="s">
        <v>175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84</v>
      </c>
      <c r="BK136" s="222">
        <f>ROUND(I136*H136,2)</f>
        <v>0</v>
      </c>
      <c r="BL136" s="17" t="s">
        <v>180</v>
      </c>
      <c r="BM136" s="221" t="s">
        <v>878</v>
      </c>
    </row>
    <row r="137" s="2" customFormat="1" ht="24.15" customHeight="1">
      <c r="A137" s="38"/>
      <c r="B137" s="39"/>
      <c r="C137" s="210" t="s">
        <v>189</v>
      </c>
      <c r="D137" s="210" t="s">
        <v>176</v>
      </c>
      <c r="E137" s="211" t="s">
        <v>879</v>
      </c>
      <c r="F137" s="212" t="s">
        <v>880</v>
      </c>
      <c r="G137" s="213" t="s">
        <v>592</v>
      </c>
      <c r="H137" s="214">
        <v>800</v>
      </c>
      <c r="I137" s="215"/>
      <c r="J137" s="216">
        <f>ROUND(I137*H137,2)</f>
        <v>0</v>
      </c>
      <c r="K137" s="212" t="s">
        <v>881</v>
      </c>
      <c r="L137" s="44"/>
      <c r="M137" s="217" t="s">
        <v>1</v>
      </c>
      <c r="N137" s="218" t="s">
        <v>41</v>
      </c>
      <c r="O137" s="91"/>
      <c r="P137" s="219">
        <f>O137*H137</f>
        <v>0</v>
      </c>
      <c r="Q137" s="219">
        <v>4E-05</v>
      </c>
      <c r="R137" s="219">
        <f>Q137*H137</f>
        <v>0.032</v>
      </c>
      <c r="S137" s="219">
        <v>0</v>
      </c>
      <c r="T137" s="22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180</v>
      </c>
      <c r="AT137" s="221" t="s">
        <v>176</v>
      </c>
      <c r="AU137" s="221" t="s">
        <v>86</v>
      </c>
      <c r="AY137" s="17" t="s">
        <v>175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84</v>
      </c>
      <c r="BK137" s="222">
        <f>ROUND(I137*H137,2)</f>
        <v>0</v>
      </c>
      <c r="BL137" s="17" t="s">
        <v>180</v>
      </c>
      <c r="BM137" s="221" t="s">
        <v>882</v>
      </c>
    </row>
    <row r="138" s="12" customFormat="1">
      <c r="A138" s="12"/>
      <c r="B138" s="233"/>
      <c r="C138" s="234"/>
      <c r="D138" s="228" t="s">
        <v>431</v>
      </c>
      <c r="E138" s="235" t="s">
        <v>1</v>
      </c>
      <c r="F138" s="236" t="s">
        <v>960</v>
      </c>
      <c r="G138" s="234"/>
      <c r="H138" s="237">
        <v>800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43" t="s">
        <v>431</v>
      </c>
      <c r="AU138" s="243" t="s">
        <v>86</v>
      </c>
      <c r="AV138" s="12" t="s">
        <v>86</v>
      </c>
      <c r="AW138" s="12" t="s">
        <v>32</v>
      </c>
      <c r="AX138" s="12" t="s">
        <v>84</v>
      </c>
      <c r="AY138" s="243" t="s">
        <v>175</v>
      </c>
    </row>
    <row r="139" s="2" customFormat="1" ht="24.15" customHeight="1">
      <c r="A139" s="38"/>
      <c r="B139" s="39"/>
      <c r="C139" s="210" t="s">
        <v>204</v>
      </c>
      <c r="D139" s="210" t="s">
        <v>176</v>
      </c>
      <c r="E139" s="211" t="s">
        <v>884</v>
      </c>
      <c r="F139" s="212" t="s">
        <v>885</v>
      </c>
      <c r="G139" s="213" t="s">
        <v>350</v>
      </c>
      <c r="H139" s="214">
        <v>16.399999999999998</v>
      </c>
      <c r="I139" s="215"/>
      <c r="J139" s="216">
        <f>ROUND(I139*H139,2)</f>
        <v>0</v>
      </c>
      <c r="K139" s="212" t="s">
        <v>733</v>
      </c>
      <c r="L139" s="44"/>
      <c r="M139" s="217" t="s">
        <v>1</v>
      </c>
      <c r="N139" s="218" t="s">
        <v>41</v>
      </c>
      <c r="O139" s="91"/>
      <c r="P139" s="219">
        <f>O139*H139</f>
        <v>0</v>
      </c>
      <c r="Q139" s="219">
        <v>0.0012299999999999998</v>
      </c>
      <c r="R139" s="219">
        <f>Q139*H139</f>
        <v>0.020172</v>
      </c>
      <c r="S139" s="219">
        <v>0.017000000000000002</v>
      </c>
      <c r="T139" s="220">
        <f>S139*H139</f>
        <v>0.2788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180</v>
      </c>
      <c r="AT139" s="221" t="s">
        <v>176</v>
      </c>
      <c r="AU139" s="221" t="s">
        <v>86</v>
      </c>
      <c r="AY139" s="17" t="s">
        <v>175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84</v>
      </c>
      <c r="BK139" s="222">
        <f>ROUND(I139*H139,2)</f>
        <v>0</v>
      </c>
      <c r="BL139" s="17" t="s">
        <v>180</v>
      </c>
      <c r="BM139" s="221" t="s">
        <v>886</v>
      </c>
    </row>
    <row r="140" s="15" customFormat="1">
      <c r="A140" s="15"/>
      <c r="B140" s="263"/>
      <c r="C140" s="264"/>
      <c r="D140" s="228" t="s">
        <v>431</v>
      </c>
      <c r="E140" s="265" t="s">
        <v>1</v>
      </c>
      <c r="F140" s="266" t="s">
        <v>887</v>
      </c>
      <c r="G140" s="264"/>
      <c r="H140" s="265" t="s">
        <v>1</v>
      </c>
      <c r="I140" s="267"/>
      <c r="J140" s="264"/>
      <c r="K140" s="264"/>
      <c r="L140" s="268"/>
      <c r="M140" s="269"/>
      <c r="N140" s="270"/>
      <c r="O140" s="270"/>
      <c r="P140" s="270"/>
      <c r="Q140" s="270"/>
      <c r="R140" s="270"/>
      <c r="S140" s="270"/>
      <c r="T140" s="27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2" t="s">
        <v>431</v>
      </c>
      <c r="AU140" s="272" t="s">
        <v>86</v>
      </c>
      <c r="AV140" s="15" t="s">
        <v>84</v>
      </c>
      <c r="AW140" s="15" t="s">
        <v>32</v>
      </c>
      <c r="AX140" s="15" t="s">
        <v>76</v>
      </c>
      <c r="AY140" s="272" t="s">
        <v>175</v>
      </c>
    </row>
    <row r="141" s="12" customFormat="1">
      <c r="A141" s="12"/>
      <c r="B141" s="233"/>
      <c r="C141" s="234"/>
      <c r="D141" s="228" t="s">
        <v>431</v>
      </c>
      <c r="E141" s="235" t="s">
        <v>1</v>
      </c>
      <c r="F141" s="236" t="s">
        <v>961</v>
      </c>
      <c r="G141" s="234"/>
      <c r="H141" s="237">
        <v>4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43" t="s">
        <v>431</v>
      </c>
      <c r="AU141" s="243" t="s">
        <v>86</v>
      </c>
      <c r="AV141" s="12" t="s">
        <v>86</v>
      </c>
      <c r="AW141" s="12" t="s">
        <v>32</v>
      </c>
      <c r="AX141" s="12" t="s">
        <v>76</v>
      </c>
      <c r="AY141" s="243" t="s">
        <v>175</v>
      </c>
    </row>
    <row r="142" s="12" customFormat="1">
      <c r="A142" s="12"/>
      <c r="B142" s="233"/>
      <c r="C142" s="234"/>
      <c r="D142" s="228" t="s">
        <v>431</v>
      </c>
      <c r="E142" s="235" t="s">
        <v>1</v>
      </c>
      <c r="F142" s="236" t="s">
        <v>962</v>
      </c>
      <c r="G142" s="234"/>
      <c r="H142" s="237">
        <v>6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43" t="s">
        <v>431</v>
      </c>
      <c r="AU142" s="243" t="s">
        <v>86</v>
      </c>
      <c r="AV142" s="12" t="s">
        <v>86</v>
      </c>
      <c r="AW142" s="12" t="s">
        <v>32</v>
      </c>
      <c r="AX142" s="12" t="s">
        <v>76</v>
      </c>
      <c r="AY142" s="243" t="s">
        <v>175</v>
      </c>
    </row>
    <row r="143" s="12" customFormat="1">
      <c r="A143" s="12"/>
      <c r="B143" s="233"/>
      <c r="C143" s="234"/>
      <c r="D143" s="228" t="s">
        <v>431</v>
      </c>
      <c r="E143" s="235" t="s">
        <v>1</v>
      </c>
      <c r="F143" s="236" t="s">
        <v>963</v>
      </c>
      <c r="G143" s="234"/>
      <c r="H143" s="237">
        <v>6.4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3" t="s">
        <v>431</v>
      </c>
      <c r="AU143" s="243" t="s">
        <v>86</v>
      </c>
      <c r="AV143" s="12" t="s">
        <v>86</v>
      </c>
      <c r="AW143" s="12" t="s">
        <v>32</v>
      </c>
      <c r="AX143" s="12" t="s">
        <v>76</v>
      </c>
      <c r="AY143" s="243" t="s">
        <v>175</v>
      </c>
    </row>
    <row r="144" s="13" customFormat="1">
      <c r="A144" s="13"/>
      <c r="B144" s="244"/>
      <c r="C144" s="245"/>
      <c r="D144" s="228" t="s">
        <v>431</v>
      </c>
      <c r="E144" s="246" t="s">
        <v>1</v>
      </c>
      <c r="F144" s="247" t="s">
        <v>433</v>
      </c>
      <c r="G144" s="245"/>
      <c r="H144" s="248">
        <v>16.399999999999998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4" t="s">
        <v>431</v>
      </c>
      <c r="AU144" s="254" t="s">
        <v>86</v>
      </c>
      <c r="AV144" s="13" t="s">
        <v>180</v>
      </c>
      <c r="AW144" s="13" t="s">
        <v>32</v>
      </c>
      <c r="AX144" s="13" t="s">
        <v>84</v>
      </c>
      <c r="AY144" s="254" t="s">
        <v>175</v>
      </c>
    </row>
    <row r="145" s="11" customFormat="1" ht="20.88" customHeight="1">
      <c r="A145" s="11"/>
      <c r="B145" s="196"/>
      <c r="C145" s="197"/>
      <c r="D145" s="198" t="s">
        <v>75</v>
      </c>
      <c r="E145" s="261" t="s">
        <v>651</v>
      </c>
      <c r="F145" s="261" t="s">
        <v>894</v>
      </c>
      <c r="G145" s="197"/>
      <c r="H145" s="197"/>
      <c r="I145" s="200"/>
      <c r="J145" s="262">
        <f>BK145</f>
        <v>0</v>
      </c>
      <c r="K145" s="197"/>
      <c r="L145" s="202"/>
      <c r="M145" s="203"/>
      <c r="N145" s="204"/>
      <c r="O145" s="204"/>
      <c r="P145" s="205">
        <v>0</v>
      </c>
      <c r="Q145" s="204"/>
      <c r="R145" s="205">
        <v>0</v>
      </c>
      <c r="S145" s="204"/>
      <c r="T145" s="206"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207" t="s">
        <v>84</v>
      </c>
      <c r="AT145" s="208" t="s">
        <v>75</v>
      </c>
      <c r="AU145" s="208" t="s">
        <v>86</v>
      </c>
      <c r="AY145" s="207" t="s">
        <v>175</v>
      </c>
      <c r="BK145" s="209">
        <v>0</v>
      </c>
    </row>
    <row r="146" s="11" customFormat="1" ht="22.8" customHeight="1">
      <c r="A146" s="11"/>
      <c r="B146" s="196"/>
      <c r="C146" s="197"/>
      <c r="D146" s="198" t="s">
        <v>75</v>
      </c>
      <c r="E146" s="261" t="s">
        <v>763</v>
      </c>
      <c r="F146" s="261" t="s">
        <v>764</v>
      </c>
      <c r="G146" s="197"/>
      <c r="H146" s="197"/>
      <c r="I146" s="200"/>
      <c r="J146" s="262">
        <f>BK146</f>
        <v>0</v>
      </c>
      <c r="K146" s="197"/>
      <c r="L146" s="202"/>
      <c r="M146" s="203"/>
      <c r="N146" s="204"/>
      <c r="O146" s="204"/>
      <c r="P146" s="205">
        <f>SUM(P147:P153)</f>
        <v>0</v>
      </c>
      <c r="Q146" s="204"/>
      <c r="R146" s="205">
        <f>SUM(R147:R153)</f>
        <v>0</v>
      </c>
      <c r="S146" s="204"/>
      <c r="T146" s="206">
        <f>SUM(T147:T153)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07" t="s">
        <v>84</v>
      </c>
      <c r="AT146" s="208" t="s">
        <v>75</v>
      </c>
      <c r="AU146" s="208" t="s">
        <v>84</v>
      </c>
      <c r="AY146" s="207" t="s">
        <v>175</v>
      </c>
      <c r="BK146" s="209">
        <f>SUM(BK147:BK153)</f>
        <v>0</v>
      </c>
    </row>
    <row r="147" s="2" customFormat="1" ht="24.15" customHeight="1">
      <c r="A147" s="38"/>
      <c r="B147" s="39"/>
      <c r="C147" s="210" t="s">
        <v>193</v>
      </c>
      <c r="D147" s="210" t="s">
        <v>176</v>
      </c>
      <c r="E147" s="211" t="s">
        <v>765</v>
      </c>
      <c r="F147" s="212" t="s">
        <v>766</v>
      </c>
      <c r="G147" s="213" t="s">
        <v>767</v>
      </c>
      <c r="H147" s="214">
        <v>0.393</v>
      </c>
      <c r="I147" s="215"/>
      <c r="J147" s="216">
        <f>ROUND(I147*H147,2)</f>
        <v>0</v>
      </c>
      <c r="K147" s="212" t="s">
        <v>733</v>
      </c>
      <c r="L147" s="44"/>
      <c r="M147" s="217" t="s">
        <v>1</v>
      </c>
      <c r="N147" s="218" t="s">
        <v>41</v>
      </c>
      <c r="O147" s="91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1" t="s">
        <v>180</v>
      </c>
      <c r="AT147" s="221" t="s">
        <v>176</v>
      </c>
      <c r="AU147" s="221" t="s">
        <v>86</v>
      </c>
      <c r="AY147" s="17" t="s">
        <v>175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7" t="s">
        <v>84</v>
      </c>
      <c r="BK147" s="222">
        <f>ROUND(I147*H147,2)</f>
        <v>0</v>
      </c>
      <c r="BL147" s="17" t="s">
        <v>180</v>
      </c>
      <c r="BM147" s="221" t="s">
        <v>895</v>
      </c>
    </row>
    <row r="148" s="2" customFormat="1" ht="33" customHeight="1">
      <c r="A148" s="38"/>
      <c r="B148" s="39"/>
      <c r="C148" s="210" t="s">
        <v>212</v>
      </c>
      <c r="D148" s="210" t="s">
        <v>176</v>
      </c>
      <c r="E148" s="211" t="s">
        <v>769</v>
      </c>
      <c r="F148" s="212" t="s">
        <v>770</v>
      </c>
      <c r="G148" s="213" t="s">
        <v>767</v>
      </c>
      <c r="H148" s="214">
        <v>2.358</v>
      </c>
      <c r="I148" s="215"/>
      <c r="J148" s="216">
        <f>ROUND(I148*H148,2)</f>
        <v>0</v>
      </c>
      <c r="K148" s="212" t="s">
        <v>733</v>
      </c>
      <c r="L148" s="44"/>
      <c r="M148" s="217" t="s">
        <v>1</v>
      </c>
      <c r="N148" s="218" t="s">
        <v>41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180</v>
      </c>
      <c r="AT148" s="221" t="s">
        <v>176</v>
      </c>
      <c r="AU148" s="221" t="s">
        <v>86</v>
      </c>
      <c r="AY148" s="17" t="s">
        <v>175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84</v>
      </c>
      <c r="BK148" s="222">
        <f>ROUND(I148*H148,2)</f>
        <v>0</v>
      </c>
      <c r="BL148" s="17" t="s">
        <v>180</v>
      </c>
      <c r="BM148" s="221" t="s">
        <v>896</v>
      </c>
    </row>
    <row r="149" s="12" customFormat="1">
      <c r="A149" s="12"/>
      <c r="B149" s="233"/>
      <c r="C149" s="234"/>
      <c r="D149" s="228" t="s">
        <v>431</v>
      </c>
      <c r="E149" s="234"/>
      <c r="F149" s="236" t="s">
        <v>964</v>
      </c>
      <c r="G149" s="234"/>
      <c r="H149" s="237">
        <v>2.358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43" t="s">
        <v>431</v>
      </c>
      <c r="AU149" s="243" t="s">
        <v>86</v>
      </c>
      <c r="AV149" s="12" t="s">
        <v>86</v>
      </c>
      <c r="AW149" s="12" t="s">
        <v>4</v>
      </c>
      <c r="AX149" s="12" t="s">
        <v>84</v>
      </c>
      <c r="AY149" s="243" t="s">
        <v>175</v>
      </c>
    </row>
    <row r="150" s="2" customFormat="1" ht="24.15" customHeight="1">
      <c r="A150" s="38"/>
      <c r="B150" s="39"/>
      <c r="C150" s="210" t="s">
        <v>196</v>
      </c>
      <c r="D150" s="210" t="s">
        <v>176</v>
      </c>
      <c r="E150" s="211" t="s">
        <v>773</v>
      </c>
      <c r="F150" s="212" t="s">
        <v>774</v>
      </c>
      <c r="G150" s="213" t="s">
        <v>767</v>
      </c>
      <c r="H150" s="214">
        <v>0.393</v>
      </c>
      <c r="I150" s="215"/>
      <c r="J150" s="216">
        <f>ROUND(I150*H150,2)</f>
        <v>0</v>
      </c>
      <c r="K150" s="212" t="s">
        <v>733</v>
      </c>
      <c r="L150" s="44"/>
      <c r="M150" s="217" t="s">
        <v>1</v>
      </c>
      <c r="N150" s="218" t="s">
        <v>41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180</v>
      </c>
      <c r="AT150" s="221" t="s">
        <v>176</v>
      </c>
      <c r="AU150" s="221" t="s">
        <v>86</v>
      </c>
      <c r="AY150" s="17" t="s">
        <v>175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84</v>
      </c>
      <c r="BK150" s="222">
        <f>ROUND(I150*H150,2)</f>
        <v>0</v>
      </c>
      <c r="BL150" s="17" t="s">
        <v>180</v>
      </c>
      <c r="BM150" s="221" t="s">
        <v>898</v>
      </c>
    </row>
    <row r="151" s="2" customFormat="1" ht="24.15" customHeight="1">
      <c r="A151" s="38"/>
      <c r="B151" s="39"/>
      <c r="C151" s="210" t="s">
        <v>240</v>
      </c>
      <c r="D151" s="210" t="s">
        <v>176</v>
      </c>
      <c r="E151" s="211" t="s">
        <v>776</v>
      </c>
      <c r="F151" s="212" t="s">
        <v>777</v>
      </c>
      <c r="G151" s="213" t="s">
        <v>767</v>
      </c>
      <c r="H151" s="214">
        <v>7.467</v>
      </c>
      <c r="I151" s="215"/>
      <c r="J151" s="216">
        <f>ROUND(I151*H151,2)</f>
        <v>0</v>
      </c>
      <c r="K151" s="212" t="s">
        <v>733</v>
      </c>
      <c r="L151" s="44"/>
      <c r="M151" s="217" t="s">
        <v>1</v>
      </c>
      <c r="N151" s="218" t="s">
        <v>41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180</v>
      </c>
      <c r="AT151" s="221" t="s">
        <v>176</v>
      </c>
      <c r="AU151" s="221" t="s">
        <v>86</v>
      </c>
      <c r="AY151" s="17" t="s">
        <v>175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84</v>
      </c>
      <c r="BK151" s="222">
        <f>ROUND(I151*H151,2)</f>
        <v>0</v>
      </c>
      <c r="BL151" s="17" t="s">
        <v>180</v>
      </c>
      <c r="BM151" s="221" t="s">
        <v>899</v>
      </c>
    </row>
    <row r="152" s="12" customFormat="1">
      <c r="A152" s="12"/>
      <c r="B152" s="233"/>
      <c r="C152" s="234"/>
      <c r="D152" s="228" t="s">
        <v>431</v>
      </c>
      <c r="E152" s="234"/>
      <c r="F152" s="236" t="s">
        <v>965</v>
      </c>
      <c r="G152" s="234"/>
      <c r="H152" s="237">
        <v>7.467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43" t="s">
        <v>431</v>
      </c>
      <c r="AU152" s="243" t="s">
        <v>86</v>
      </c>
      <c r="AV152" s="12" t="s">
        <v>86</v>
      </c>
      <c r="AW152" s="12" t="s">
        <v>4</v>
      </c>
      <c r="AX152" s="12" t="s">
        <v>84</v>
      </c>
      <c r="AY152" s="243" t="s">
        <v>175</v>
      </c>
    </row>
    <row r="153" s="2" customFormat="1" ht="33" customHeight="1">
      <c r="A153" s="38"/>
      <c r="B153" s="39"/>
      <c r="C153" s="210" t="s">
        <v>200</v>
      </c>
      <c r="D153" s="210" t="s">
        <v>176</v>
      </c>
      <c r="E153" s="211" t="s">
        <v>780</v>
      </c>
      <c r="F153" s="212" t="s">
        <v>781</v>
      </c>
      <c r="G153" s="213" t="s">
        <v>767</v>
      </c>
      <c r="H153" s="214">
        <v>0.393</v>
      </c>
      <c r="I153" s="215"/>
      <c r="J153" s="216">
        <f>ROUND(I153*H153,2)</f>
        <v>0</v>
      </c>
      <c r="K153" s="212" t="s">
        <v>733</v>
      </c>
      <c r="L153" s="44"/>
      <c r="M153" s="217" t="s">
        <v>1</v>
      </c>
      <c r="N153" s="218" t="s">
        <v>41</v>
      </c>
      <c r="O153" s="9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180</v>
      </c>
      <c r="AT153" s="221" t="s">
        <v>176</v>
      </c>
      <c r="AU153" s="221" t="s">
        <v>86</v>
      </c>
      <c r="AY153" s="17" t="s">
        <v>175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84</v>
      </c>
      <c r="BK153" s="222">
        <f>ROUND(I153*H153,2)</f>
        <v>0</v>
      </c>
      <c r="BL153" s="17" t="s">
        <v>180</v>
      </c>
      <c r="BM153" s="221" t="s">
        <v>901</v>
      </c>
    </row>
    <row r="154" s="11" customFormat="1" ht="22.8" customHeight="1">
      <c r="A154" s="11"/>
      <c r="B154" s="196"/>
      <c r="C154" s="197"/>
      <c r="D154" s="198" t="s">
        <v>75</v>
      </c>
      <c r="E154" s="261" t="s">
        <v>783</v>
      </c>
      <c r="F154" s="261" t="s">
        <v>784</v>
      </c>
      <c r="G154" s="197"/>
      <c r="H154" s="197"/>
      <c r="I154" s="200"/>
      <c r="J154" s="262">
        <f>BK154</f>
        <v>0</v>
      </c>
      <c r="K154" s="197"/>
      <c r="L154" s="202"/>
      <c r="M154" s="203"/>
      <c r="N154" s="204"/>
      <c r="O154" s="204"/>
      <c r="P154" s="205">
        <f>P155</f>
        <v>0</v>
      </c>
      <c r="Q154" s="204"/>
      <c r="R154" s="205">
        <f>R155</f>
        <v>0</v>
      </c>
      <c r="S154" s="204"/>
      <c r="T154" s="206">
        <f>T155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207" t="s">
        <v>84</v>
      </c>
      <c r="AT154" s="208" t="s">
        <v>75</v>
      </c>
      <c r="AU154" s="208" t="s">
        <v>84</v>
      </c>
      <c r="AY154" s="207" t="s">
        <v>175</v>
      </c>
      <c r="BK154" s="209">
        <f>BK155</f>
        <v>0</v>
      </c>
    </row>
    <row r="155" s="2" customFormat="1" ht="21.75" customHeight="1">
      <c r="A155" s="38"/>
      <c r="B155" s="39"/>
      <c r="C155" s="210" t="s">
        <v>8</v>
      </c>
      <c r="D155" s="210" t="s">
        <v>176</v>
      </c>
      <c r="E155" s="211" t="s">
        <v>785</v>
      </c>
      <c r="F155" s="212" t="s">
        <v>786</v>
      </c>
      <c r="G155" s="213" t="s">
        <v>767</v>
      </c>
      <c r="H155" s="214">
        <v>0.891</v>
      </c>
      <c r="I155" s="215"/>
      <c r="J155" s="216">
        <f>ROUND(I155*H155,2)</f>
        <v>0</v>
      </c>
      <c r="K155" s="212" t="s">
        <v>733</v>
      </c>
      <c r="L155" s="44"/>
      <c r="M155" s="217" t="s">
        <v>1</v>
      </c>
      <c r="N155" s="218" t="s">
        <v>41</v>
      </c>
      <c r="O155" s="91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1" t="s">
        <v>180</v>
      </c>
      <c r="AT155" s="221" t="s">
        <v>176</v>
      </c>
      <c r="AU155" s="221" t="s">
        <v>86</v>
      </c>
      <c r="AY155" s="17" t="s">
        <v>175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84</v>
      </c>
      <c r="BK155" s="222">
        <f>ROUND(I155*H155,2)</f>
        <v>0</v>
      </c>
      <c r="BL155" s="17" t="s">
        <v>180</v>
      </c>
      <c r="BM155" s="221" t="s">
        <v>902</v>
      </c>
    </row>
    <row r="156" s="11" customFormat="1" ht="25.92" customHeight="1">
      <c r="A156" s="11"/>
      <c r="B156" s="196"/>
      <c r="C156" s="197"/>
      <c r="D156" s="198" t="s">
        <v>75</v>
      </c>
      <c r="E156" s="199" t="s">
        <v>788</v>
      </c>
      <c r="F156" s="199" t="s">
        <v>789</v>
      </c>
      <c r="G156" s="197"/>
      <c r="H156" s="197"/>
      <c r="I156" s="200"/>
      <c r="J156" s="201">
        <f>BK156</f>
        <v>0</v>
      </c>
      <c r="K156" s="197"/>
      <c r="L156" s="202"/>
      <c r="M156" s="203"/>
      <c r="N156" s="204"/>
      <c r="O156" s="204"/>
      <c r="P156" s="205">
        <f>P157+P169+P175</f>
        <v>0</v>
      </c>
      <c r="Q156" s="204"/>
      <c r="R156" s="205">
        <f>R157+R169+R175</f>
        <v>2.309126</v>
      </c>
      <c r="S156" s="204"/>
      <c r="T156" s="206">
        <f>T157+T169+T175</f>
        <v>0.1144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07" t="s">
        <v>86</v>
      </c>
      <c r="AT156" s="208" t="s">
        <v>75</v>
      </c>
      <c r="AU156" s="208" t="s">
        <v>76</v>
      </c>
      <c r="AY156" s="207" t="s">
        <v>175</v>
      </c>
      <c r="BK156" s="209">
        <f>BK157+BK169+BK175</f>
        <v>0</v>
      </c>
    </row>
    <row r="157" s="11" customFormat="1" ht="22.8" customHeight="1">
      <c r="A157" s="11"/>
      <c r="B157" s="196"/>
      <c r="C157" s="197"/>
      <c r="D157" s="198" t="s">
        <v>75</v>
      </c>
      <c r="E157" s="261" t="s">
        <v>903</v>
      </c>
      <c r="F157" s="261" t="s">
        <v>904</v>
      </c>
      <c r="G157" s="197"/>
      <c r="H157" s="197"/>
      <c r="I157" s="200"/>
      <c r="J157" s="262">
        <f>BK157</f>
        <v>0</v>
      </c>
      <c r="K157" s="197"/>
      <c r="L157" s="202"/>
      <c r="M157" s="203"/>
      <c r="N157" s="204"/>
      <c r="O157" s="204"/>
      <c r="P157" s="205">
        <f>SUM(P158:P168)</f>
        <v>0</v>
      </c>
      <c r="Q157" s="204"/>
      <c r="R157" s="205">
        <f>SUM(R158:R168)</f>
        <v>0</v>
      </c>
      <c r="S157" s="204"/>
      <c r="T157" s="206">
        <f>SUM(T158:T168)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207" t="s">
        <v>86</v>
      </c>
      <c r="AT157" s="208" t="s">
        <v>75</v>
      </c>
      <c r="AU157" s="208" t="s">
        <v>84</v>
      </c>
      <c r="AY157" s="207" t="s">
        <v>175</v>
      </c>
      <c r="BK157" s="209">
        <f>SUM(BK158:BK168)</f>
        <v>0</v>
      </c>
    </row>
    <row r="158" s="2" customFormat="1" ht="24.15" customHeight="1">
      <c r="A158" s="38"/>
      <c r="B158" s="39"/>
      <c r="C158" s="210" t="s">
        <v>203</v>
      </c>
      <c r="D158" s="210" t="s">
        <v>176</v>
      </c>
      <c r="E158" s="211" t="s">
        <v>905</v>
      </c>
      <c r="F158" s="212" t="s">
        <v>906</v>
      </c>
      <c r="G158" s="213" t="s">
        <v>798</v>
      </c>
      <c r="H158" s="273"/>
      <c r="I158" s="215"/>
      <c r="J158" s="216">
        <f>ROUND(I158*H158,2)</f>
        <v>0</v>
      </c>
      <c r="K158" s="212" t="s">
        <v>733</v>
      </c>
      <c r="L158" s="44"/>
      <c r="M158" s="217" t="s">
        <v>1</v>
      </c>
      <c r="N158" s="218" t="s">
        <v>41</v>
      </c>
      <c r="O158" s="91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203</v>
      </c>
      <c r="AT158" s="221" t="s">
        <v>176</v>
      </c>
      <c r="AU158" s="221" t="s">
        <v>86</v>
      </c>
      <c r="AY158" s="17" t="s">
        <v>175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84</v>
      </c>
      <c r="BK158" s="222">
        <f>ROUND(I158*H158,2)</f>
        <v>0</v>
      </c>
      <c r="BL158" s="17" t="s">
        <v>203</v>
      </c>
      <c r="BM158" s="221" t="s">
        <v>907</v>
      </c>
    </row>
    <row r="159" s="2" customFormat="1" ht="24.15" customHeight="1">
      <c r="A159" s="38"/>
      <c r="B159" s="39"/>
      <c r="C159" s="210" t="s">
        <v>337</v>
      </c>
      <c r="D159" s="210" t="s">
        <v>176</v>
      </c>
      <c r="E159" s="211" t="s">
        <v>908</v>
      </c>
      <c r="F159" s="212" t="s">
        <v>909</v>
      </c>
      <c r="G159" s="213" t="s">
        <v>798</v>
      </c>
      <c r="H159" s="273"/>
      <c r="I159" s="215"/>
      <c r="J159" s="216">
        <f>ROUND(I159*H159,2)</f>
        <v>0</v>
      </c>
      <c r="K159" s="212" t="s">
        <v>733</v>
      </c>
      <c r="L159" s="44"/>
      <c r="M159" s="217" t="s">
        <v>1</v>
      </c>
      <c r="N159" s="218" t="s">
        <v>41</v>
      </c>
      <c r="O159" s="91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1" t="s">
        <v>203</v>
      </c>
      <c r="AT159" s="221" t="s">
        <v>176</v>
      </c>
      <c r="AU159" s="221" t="s">
        <v>86</v>
      </c>
      <c r="AY159" s="17" t="s">
        <v>175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7" t="s">
        <v>84</v>
      </c>
      <c r="BK159" s="222">
        <f>ROUND(I159*H159,2)</f>
        <v>0</v>
      </c>
      <c r="BL159" s="17" t="s">
        <v>203</v>
      </c>
      <c r="BM159" s="221" t="s">
        <v>910</v>
      </c>
    </row>
    <row r="160" s="2" customFormat="1" ht="24.15" customHeight="1">
      <c r="A160" s="38"/>
      <c r="B160" s="39"/>
      <c r="C160" s="210" t="s">
        <v>208</v>
      </c>
      <c r="D160" s="210" t="s">
        <v>176</v>
      </c>
      <c r="E160" s="211" t="s">
        <v>911</v>
      </c>
      <c r="F160" s="212" t="s">
        <v>912</v>
      </c>
      <c r="G160" s="213" t="s">
        <v>592</v>
      </c>
      <c r="H160" s="214">
        <v>281.89999999999996</v>
      </c>
      <c r="I160" s="215"/>
      <c r="J160" s="216">
        <f>ROUND(I160*H160,2)</f>
        <v>0</v>
      </c>
      <c r="K160" s="212" t="s">
        <v>1</v>
      </c>
      <c r="L160" s="44"/>
      <c r="M160" s="217" t="s">
        <v>1</v>
      </c>
      <c r="N160" s="218" t="s">
        <v>41</v>
      </c>
      <c r="O160" s="91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203</v>
      </c>
      <c r="AT160" s="221" t="s">
        <v>176</v>
      </c>
      <c r="AU160" s="221" t="s">
        <v>86</v>
      </c>
      <c r="AY160" s="17" t="s">
        <v>175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84</v>
      </c>
      <c r="BK160" s="222">
        <f>ROUND(I160*H160,2)</f>
        <v>0</v>
      </c>
      <c r="BL160" s="17" t="s">
        <v>203</v>
      </c>
      <c r="BM160" s="221" t="s">
        <v>913</v>
      </c>
    </row>
    <row r="161" s="12" customFormat="1">
      <c r="A161" s="12"/>
      <c r="B161" s="233"/>
      <c r="C161" s="234"/>
      <c r="D161" s="228" t="s">
        <v>431</v>
      </c>
      <c r="E161" s="235" t="s">
        <v>1</v>
      </c>
      <c r="F161" s="236" t="s">
        <v>966</v>
      </c>
      <c r="G161" s="234"/>
      <c r="H161" s="237">
        <v>80.85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43" t="s">
        <v>431</v>
      </c>
      <c r="AU161" s="243" t="s">
        <v>86</v>
      </c>
      <c r="AV161" s="12" t="s">
        <v>86</v>
      </c>
      <c r="AW161" s="12" t="s">
        <v>32</v>
      </c>
      <c r="AX161" s="12" t="s">
        <v>76</v>
      </c>
      <c r="AY161" s="243" t="s">
        <v>175</v>
      </c>
    </row>
    <row r="162" s="12" customFormat="1">
      <c r="A162" s="12"/>
      <c r="B162" s="233"/>
      <c r="C162" s="234"/>
      <c r="D162" s="228" t="s">
        <v>431</v>
      </c>
      <c r="E162" s="235" t="s">
        <v>1</v>
      </c>
      <c r="F162" s="236" t="s">
        <v>967</v>
      </c>
      <c r="G162" s="234"/>
      <c r="H162" s="237">
        <v>93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43" t="s">
        <v>431</v>
      </c>
      <c r="AU162" s="243" t="s">
        <v>86</v>
      </c>
      <c r="AV162" s="12" t="s">
        <v>86</v>
      </c>
      <c r="AW162" s="12" t="s">
        <v>32</v>
      </c>
      <c r="AX162" s="12" t="s">
        <v>76</v>
      </c>
      <c r="AY162" s="243" t="s">
        <v>175</v>
      </c>
    </row>
    <row r="163" s="12" customFormat="1">
      <c r="A163" s="12"/>
      <c r="B163" s="233"/>
      <c r="C163" s="234"/>
      <c r="D163" s="228" t="s">
        <v>431</v>
      </c>
      <c r="E163" s="235" t="s">
        <v>1</v>
      </c>
      <c r="F163" s="236" t="s">
        <v>968</v>
      </c>
      <c r="G163" s="234"/>
      <c r="H163" s="237">
        <v>108.05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43" t="s">
        <v>431</v>
      </c>
      <c r="AU163" s="243" t="s">
        <v>86</v>
      </c>
      <c r="AV163" s="12" t="s">
        <v>86</v>
      </c>
      <c r="AW163" s="12" t="s">
        <v>32</v>
      </c>
      <c r="AX163" s="12" t="s">
        <v>76</v>
      </c>
      <c r="AY163" s="243" t="s">
        <v>175</v>
      </c>
    </row>
    <row r="164" s="13" customFormat="1">
      <c r="A164" s="13"/>
      <c r="B164" s="244"/>
      <c r="C164" s="245"/>
      <c r="D164" s="228" t="s">
        <v>431</v>
      </c>
      <c r="E164" s="246" t="s">
        <v>1</v>
      </c>
      <c r="F164" s="247" t="s">
        <v>433</v>
      </c>
      <c r="G164" s="245"/>
      <c r="H164" s="248">
        <v>281.89999999999996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4" t="s">
        <v>431</v>
      </c>
      <c r="AU164" s="254" t="s">
        <v>86</v>
      </c>
      <c r="AV164" s="13" t="s">
        <v>180</v>
      </c>
      <c r="AW164" s="13" t="s">
        <v>32</v>
      </c>
      <c r="AX164" s="13" t="s">
        <v>84</v>
      </c>
      <c r="AY164" s="254" t="s">
        <v>175</v>
      </c>
    </row>
    <row r="165" s="2" customFormat="1" ht="16.5" customHeight="1">
      <c r="A165" s="38"/>
      <c r="B165" s="39"/>
      <c r="C165" s="210" t="s">
        <v>347</v>
      </c>
      <c r="D165" s="210" t="s">
        <v>176</v>
      </c>
      <c r="E165" s="211" t="s">
        <v>920</v>
      </c>
      <c r="F165" s="212" t="s">
        <v>921</v>
      </c>
      <c r="G165" s="213" t="s">
        <v>592</v>
      </c>
      <c r="H165" s="214">
        <v>75</v>
      </c>
      <c r="I165" s="215"/>
      <c r="J165" s="216">
        <f>ROUND(I165*H165,2)</f>
        <v>0</v>
      </c>
      <c r="K165" s="212" t="s">
        <v>1</v>
      </c>
      <c r="L165" s="44"/>
      <c r="M165" s="217" t="s">
        <v>1</v>
      </c>
      <c r="N165" s="218" t="s">
        <v>41</v>
      </c>
      <c r="O165" s="91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1" t="s">
        <v>203</v>
      </c>
      <c r="AT165" s="221" t="s">
        <v>176</v>
      </c>
      <c r="AU165" s="221" t="s">
        <v>86</v>
      </c>
      <c r="AY165" s="17" t="s">
        <v>175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7" t="s">
        <v>84</v>
      </c>
      <c r="BK165" s="222">
        <f>ROUND(I165*H165,2)</f>
        <v>0</v>
      </c>
      <c r="BL165" s="17" t="s">
        <v>203</v>
      </c>
      <c r="BM165" s="221" t="s">
        <v>922</v>
      </c>
    </row>
    <row r="166" s="12" customFormat="1">
      <c r="A166" s="12"/>
      <c r="B166" s="233"/>
      <c r="C166" s="234"/>
      <c r="D166" s="228" t="s">
        <v>431</v>
      </c>
      <c r="E166" s="235" t="s">
        <v>1</v>
      </c>
      <c r="F166" s="236" t="s">
        <v>969</v>
      </c>
      <c r="G166" s="234"/>
      <c r="H166" s="237">
        <v>75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43" t="s">
        <v>431</v>
      </c>
      <c r="AU166" s="243" t="s">
        <v>86</v>
      </c>
      <c r="AV166" s="12" t="s">
        <v>86</v>
      </c>
      <c r="AW166" s="12" t="s">
        <v>32</v>
      </c>
      <c r="AX166" s="12" t="s">
        <v>84</v>
      </c>
      <c r="AY166" s="243" t="s">
        <v>175</v>
      </c>
    </row>
    <row r="167" s="2" customFormat="1" ht="16.5" customHeight="1">
      <c r="A167" s="38"/>
      <c r="B167" s="39"/>
      <c r="C167" s="210" t="s">
        <v>211</v>
      </c>
      <c r="D167" s="210" t="s">
        <v>176</v>
      </c>
      <c r="E167" s="211" t="s">
        <v>924</v>
      </c>
      <c r="F167" s="212" t="s">
        <v>925</v>
      </c>
      <c r="G167" s="213" t="s">
        <v>592</v>
      </c>
      <c r="H167" s="214">
        <v>50</v>
      </c>
      <c r="I167" s="215"/>
      <c r="J167" s="216">
        <f>ROUND(I167*H167,2)</f>
        <v>0</v>
      </c>
      <c r="K167" s="212" t="s">
        <v>1</v>
      </c>
      <c r="L167" s="44"/>
      <c r="M167" s="217" t="s">
        <v>1</v>
      </c>
      <c r="N167" s="218" t="s">
        <v>41</v>
      </c>
      <c r="O167" s="91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1" t="s">
        <v>203</v>
      </c>
      <c r="AT167" s="221" t="s">
        <v>176</v>
      </c>
      <c r="AU167" s="221" t="s">
        <v>86</v>
      </c>
      <c r="AY167" s="17" t="s">
        <v>175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7" t="s">
        <v>84</v>
      </c>
      <c r="BK167" s="222">
        <f>ROUND(I167*H167,2)</f>
        <v>0</v>
      </c>
      <c r="BL167" s="17" t="s">
        <v>203</v>
      </c>
      <c r="BM167" s="221" t="s">
        <v>926</v>
      </c>
    </row>
    <row r="168" s="12" customFormat="1">
      <c r="A168" s="12"/>
      <c r="B168" s="233"/>
      <c r="C168" s="234"/>
      <c r="D168" s="228" t="s">
        <v>431</v>
      </c>
      <c r="E168" s="235" t="s">
        <v>1</v>
      </c>
      <c r="F168" s="236" t="s">
        <v>927</v>
      </c>
      <c r="G168" s="234"/>
      <c r="H168" s="237">
        <v>50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43" t="s">
        <v>431</v>
      </c>
      <c r="AU168" s="243" t="s">
        <v>86</v>
      </c>
      <c r="AV168" s="12" t="s">
        <v>86</v>
      </c>
      <c r="AW168" s="12" t="s">
        <v>32</v>
      </c>
      <c r="AX168" s="12" t="s">
        <v>84</v>
      </c>
      <c r="AY168" s="243" t="s">
        <v>175</v>
      </c>
    </row>
    <row r="169" s="11" customFormat="1" ht="22.8" customHeight="1">
      <c r="A169" s="11"/>
      <c r="B169" s="196"/>
      <c r="C169" s="197"/>
      <c r="D169" s="198" t="s">
        <v>75</v>
      </c>
      <c r="E169" s="261" t="s">
        <v>928</v>
      </c>
      <c r="F169" s="261" t="s">
        <v>929</v>
      </c>
      <c r="G169" s="197"/>
      <c r="H169" s="197"/>
      <c r="I169" s="200"/>
      <c r="J169" s="262">
        <f>BK169</f>
        <v>0</v>
      </c>
      <c r="K169" s="197"/>
      <c r="L169" s="202"/>
      <c r="M169" s="203"/>
      <c r="N169" s="204"/>
      <c r="O169" s="204"/>
      <c r="P169" s="205">
        <f>SUM(P170:P174)</f>
        <v>0</v>
      </c>
      <c r="Q169" s="204"/>
      <c r="R169" s="205">
        <f>SUM(R170:R174)</f>
        <v>0.032</v>
      </c>
      <c r="S169" s="204"/>
      <c r="T169" s="206">
        <f>SUM(T170:T174)</f>
        <v>0.1144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R169" s="207" t="s">
        <v>86</v>
      </c>
      <c r="AT169" s="208" t="s">
        <v>75</v>
      </c>
      <c r="AU169" s="208" t="s">
        <v>84</v>
      </c>
      <c r="AY169" s="207" t="s">
        <v>175</v>
      </c>
      <c r="BK169" s="209">
        <f>SUM(BK170:BK174)</f>
        <v>0</v>
      </c>
    </row>
    <row r="170" s="2" customFormat="1" ht="24.15" customHeight="1">
      <c r="A170" s="38"/>
      <c r="B170" s="39"/>
      <c r="C170" s="210" t="s">
        <v>7</v>
      </c>
      <c r="D170" s="210" t="s">
        <v>176</v>
      </c>
      <c r="E170" s="211" t="s">
        <v>930</v>
      </c>
      <c r="F170" s="212" t="s">
        <v>931</v>
      </c>
      <c r="G170" s="213" t="s">
        <v>732</v>
      </c>
      <c r="H170" s="214">
        <v>80</v>
      </c>
      <c r="I170" s="215"/>
      <c r="J170" s="216">
        <f>ROUND(I170*H170,2)</f>
        <v>0</v>
      </c>
      <c r="K170" s="212" t="s">
        <v>733</v>
      </c>
      <c r="L170" s="44"/>
      <c r="M170" s="217" t="s">
        <v>1</v>
      </c>
      <c r="N170" s="218" t="s">
        <v>41</v>
      </c>
      <c r="O170" s="91"/>
      <c r="P170" s="219">
        <f>O170*H170</f>
        <v>0</v>
      </c>
      <c r="Q170" s="219">
        <v>0.0004</v>
      </c>
      <c r="R170" s="219">
        <f>Q170*H170</f>
        <v>0.032</v>
      </c>
      <c r="S170" s="219">
        <v>0.00143</v>
      </c>
      <c r="T170" s="220">
        <f>S170*H170</f>
        <v>0.1144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1" t="s">
        <v>203</v>
      </c>
      <c r="AT170" s="221" t="s">
        <v>176</v>
      </c>
      <c r="AU170" s="221" t="s">
        <v>86</v>
      </c>
      <c r="AY170" s="17" t="s">
        <v>175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7" t="s">
        <v>84</v>
      </c>
      <c r="BK170" s="222">
        <f>ROUND(I170*H170,2)</f>
        <v>0</v>
      </c>
      <c r="BL170" s="17" t="s">
        <v>203</v>
      </c>
      <c r="BM170" s="221" t="s">
        <v>932</v>
      </c>
    </row>
    <row r="171" s="12" customFormat="1">
      <c r="A171" s="12"/>
      <c r="B171" s="233"/>
      <c r="C171" s="234"/>
      <c r="D171" s="228" t="s">
        <v>431</v>
      </c>
      <c r="E171" s="235" t="s">
        <v>1</v>
      </c>
      <c r="F171" s="236" t="s">
        <v>970</v>
      </c>
      <c r="G171" s="234"/>
      <c r="H171" s="237">
        <v>80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43" t="s">
        <v>431</v>
      </c>
      <c r="AU171" s="243" t="s">
        <v>86</v>
      </c>
      <c r="AV171" s="12" t="s">
        <v>86</v>
      </c>
      <c r="AW171" s="12" t="s">
        <v>32</v>
      </c>
      <c r="AX171" s="12" t="s">
        <v>84</v>
      </c>
      <c r="AY171" s="243" t="s">
        <v>175</v>
      </c>
    </row>
    <row r="172" s="2" customFormat="1" ht="24.15" customHeight="1">
      <c r="A172" s="38"/>
      <c r="B172" s="39"/>
      <c r="C172" s="210" t="s">
        <v>215</v>
      </c>
      <c r="D172" s="210" t="s">
        <v>176</v>
      </c>
      <c r="E172" s="211" t="s">
        <v>934</v>
      </c>
      <c r="F172" s="212" t="s">
        <v>935</v>
      </c>
      <c r="G172" s="213" t="s">
        <v>798</v>
      </c>
      <c r="H172" s="273"/>
      <c r="I172" s="215"/>
      <c r="J172" s="216">
        <f>ROUND(I172*H172,2)</f>
        <v>0</v>
      </c>
      <c r="K172" s="212" t="s">
        <v>733</v>
      </c>
      <c r="L172" s="44"/>
      <c r="M172" s="217" t="s">
        <v>1</v>
      </c>
      <c r="N172" s="218" t="s">
        <v>41</v>
      </c>
      <c r="O172" s="91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203</v>
      </c>
      <c r="AT172" s="221" t="s">
        <v>176</v>
      </c>
      <c r="AU172" s="221" t="s">
        <v>86</v>
      </c>
      <c r="AY172" s="17" t="s">
        <v>175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84</v>
      </c>
      <c r="BK172" s="222">
        <f>ROUND(I172*H172,2)</f>
        <v>0</v>
      </c>
      <c r="BL172" s="17" t="s">
        <v>203</v>
      </c>
      <c r="BM172" s="221" t="s">
        <v>936</v>
      </c>
    </row>
    <row r="173" s="2" customFormat="1" ht="24.15" customHeight="1">
      <c r="A173" s="38"/>
      <c r="B173" s="39"/>
      <c r="C173" s="210" t="s">
        <v>360</v>
      </c>
      <c r="D173" s="210" t="s">
        <v>176</v>
      </c>
      <c r="E173" s="211" t="s">
        <v>937</v>
      </c>
      <c r="F173" s="212" t="s">
        <v>938</v>
      </c>
      <c r="G173" s="213" t="s">
        <v>798</v>
      </c>
      <c r="H173" s="273"/>
      <c r="I173" s="215"/>
      <c r="J173" s="216">
        <f>ROUND(I173*H173,2)</f>
        <v>0</v>
      </c>
      <c r="K173" s="212" t="s">
        <v>733</v>
      </c>
      <c r="L173" s="44"/>
      <c r="M173" s="217" t="s">
        <v>1</v>
      </c>
      <c r="N173" s="218" t="s">
        <v>41</v>
      </c>
      <c r="O173" s="91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1" t="s">
        <v>203</v>
      </c>
      <c r="AT173" s="221" t="s">
        <v>176</v>
      </c>
      <c r="AU173" s="221" t="s">
        <v>86</v>
      </c>
      <c r="AY173" s="17" t="s">
        <v>175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7" t="s">
        <v>84</v>
      </c>
      <c r="BK173" s="222">
        <f>ROUND(I173*H173,2)</f>
        <v>0</v>
      </c>
      <c r="BL173" s="17" t="s">
        <v>203</v>
      </c>
      <c r="BM173" s="221" t="s">
        <v>939</v>
      </c>
    </row>
    <row r="174" s="2" customFormat="1" ht="16.5" customHeight="1">
      <c r="A174" s="38"/>
      <c r="B174" s="39"/>
      <c r="C174" s="210" t="s">
        <v>219</v>
      </c>
      <c r="D174" s="210" t="s">
        <v>176</v>
      </c>
      <c r="E174" s="211" t="s">
        <v>940</v>
      </c>
      <c r="F174" s="212" t="s">
        <v>941</v>
      </c>
      <c r="G174" s="213" t="s">
        <v>592</v>
      </c>
      <c r="H174" s="214">
        <v>6.5</v>
      </c>
      <c r="I174" s="215"/>
      <c r="J174" s="216">
        <f>ROUND(I174*H174,2)</f>
        <v>0</v>
      </c>
      <c r="K174" s="212" t="s">
        <v>1</v>
      </c>
      <c r="L174" s="44"/>
      <c r="M174" s="217" t="s">
        <v>1</v>
      </c>
      <c r="N174" s="218" t="s">
        <v>41</v>
      </c>
      <c r="O174" s="91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203</v>
      </c>
      <c r="AT174" s="221" t="s">
        <v>176</v>
      </c>
      <c r="AU174" s="221" t="s">
        <v>86</v>
      </c>
      <c r="AY174" s="17" t="s">
        <v>175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84</v>
      </c>
      <c r="BK174" s="222">
        <f>ROUND(I174*H174,2)</f>
        <v>0</v>
      </c>
      <c r="BL174" s="17" t="s">
        <v>203</v>
      </c>
      <c r="BM174" s="221" t="s">
        <v>942</v>
      </c>
    </row>
    <row r="175" s="11" customFormat="1" ht="22.8" customHeight="1">
      <c r="A175" s="11"/>
      <c r="B175" s="196"/>
      <c r="C175" s="197"/>
      <c r="D175" s="198" t="s">
        <v>75</v>
      </c>
      <c r="E175" s="261" t="s">
        <v>943</v>
      </c>
      <c r="F175" s="261" t="s">
        <v>944</v>
      </c>
      <c r="G175" s="197"/>
      <c r="H175" s="197"/>
      <c r="I175" s="200"/>
      <c r="J175" s="262">
        <f>BK175</f>
        <v>0</v>
      </c>
      <c r="K175" s="197"/>
      <c r="L175" s="202"/>
      <c r="M175" s="203"/>
      <c r="N175" s="204"/>
      <c r="O175" s="204"/>
      <c r="P175" s="205">
        <f>SUM(P176:P185)</f>
        <v>0</v>
      </c>
      <c r="Q175" s="204"/>
      <c r="R175" s="205">
        <f>SUM(R176:R185)</f>
        <v>2.277126</v>
      </c>
      <c r="S175" s="204"/>
      <c r="T175" s="206">
        <f>SUM(T176:T185)</f>
        <v>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07" t="s">
        <v>86</v>
      </c>
      <c r="AT175" s="208" t="s">
        <v>75</v>
      </c>
      <c r="AU175" s="208" t="s">
        <v>84</v>
      </c>
      <c r="AY175" s="207" t="s">
        <v>175</v>
      </c>
      <c r="BK175" s="209">
        <f>SUM(BK176:BK185)</f>
        <v>0</v>
      </c>
    </row>
    <row r="176" s="2" customFormat="1" ht="24.15" customHeight="1">
      <c r="A176" s="38"/>
      <c r="B176" s="39"/>
      <c r="C176" s="210" t="s">
        <v>367</v>
      </c>
      <c r="D176" s="210" t="s">
        <v>176</v>
      </c>
      <c r="E176" s="211" t="s">
        <v>945</v>
      </c>
      <c r="F176" s="212" t="s">
        <v>946</v>
      </c>
      <c r="G176" s="213" t="s">
        <v>592</v>
      </c>
      <c r="H176" s="214">
        <v>4216.9</v>
      </c>
      <c r="I176" s="215"/>
      <c r="J176" s="216">
        <f>ROUND(I176*H176,2)</f>
        <v>0</v>
      </c>
      <c r="K176" s="212" t="s">
        <v>881</v>
      </c>
      <c r="L176" s="44"/>
      <c r="M176" s="217" t="s">
        <v>1</v>
      </c>
      <c r="N176" s="218" t="s">
        <v>41</v>
      </c>
      <c r="O176" s="91"/>
      <c r="P176" s="219">
        <f>O176*H176</f>
        <v>0</v>
      </c>
      <c r="Q176" s="219">
        <v>0.00025</v>
      </c>
      <c r="R176" s="219">
        <f>Q176*H176</f>
        <v>1.054225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203</v>
      </c>
      <c r="AT176" s="221" t="s">
        <v>176</v>
      </c>
      <c r="AU176" s="221" t="s">
        <v>86</v>
      </c>
      <c r="AY176" s="17" t="s">
        <v>175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84</v>
      </c>
      <c r="BK176" s="222">
        <f>ROUND(I176*H176,2)</f>
        <v>0</v>
      </c>
      <c r="BL176" s="17" t="s">
        <v>203</v>
      </c>
      <c r="BM176" s="221" t="s">
        <v>947</v>
      </c>
    </row>
    <row r="177" s="12" customFormat="1">
      <c r="A177" s="12"/>
      <c r="B177" s="233"/>
      <c r="C177" s="234"/>
      <c r="D177" s="228" t="s">
        <v>431</v>
      </c>
      <c r="E177" s="235" t="s">
        <v>1</v>
      </c>
      <c r="F177" s="236" t="s">
        <v>971</v>
      </c>
      <c r="G177" s="234"/>
      <c r="H177" s="237">
        <v>281.89999999999996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43" t="s">
        <v>431</v>
      </c>
      <c r="AU177" s="243" t="s">
        <v>86</v>
      </c>
      <c r="AV177" s="12" t="s">
        <v>86</v>
      </c>
      <c r="AW177" s="12" t="s">
        <v>32</v>
      </c>
      <c r="AX177" s="12" t="s">
        <v>76</v>
      </c>
      <c r="AY177" s="243" t="s">
        <v>175</v>
      </c>
    </row>
    <row r="178" s="12" customFormat="1">
      <c r="A178" s="12"/>
      <c r="B178" s="233"/>
      <c r="C178" s="234"/>
      <c r="D178" s="228" t="s">
        <v>431</v>
      </c>
      <c r="E178" s="235" t="s">
        <v>1</v>
      </c>
      <c r="F178" s="236" t="s">
        <v>972</v>
      </c>
      <c r="G178" s="234"/>
      <c r="H178" s="237">
        <v>1265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43" t="s">
        <v>431</v>
      </c>
      <c r="AU178" s="243" t="s">
        <v>86</v>
      </c>
      <c r="AV178" s="12" t="s">
        <v>86</v>
      </c>
      <c r="AW178" s="12" t="s">
        <v>32</v>
      </c>
      <c r="AX178" s="12" t="s">
        <v>76</v>
      </c>
      <c r="AY178" s="243" t="s">
        <v>175</v>
      </c>
    </row>
    <row r="179" s="12" customFormat="1">
      <c r="A179" s="12"/>
      <c r="B179" s="233"/>
      <c r="C179" s="234"/>
      <c r="D179" s="228" t="s">
        <v>431</v>
      </c>
      <c r="E179" s="235" t="s">
        <v>1</v>
      </c>
      <c r="F179" s="236" t="s">
        <v>973</v>
      </c>
      <c r="G179" s="234"/>
      <c r="H179" s="237">
        <v>2670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43" t="s">
        <v>431</v>
      </c>
      <c r="AU179" s="243" t="s">
        <v>86</v>
      </c>
      <c r="AV179" s="12" t="s">
        <v>86</v>
      </c>
      <c r="AW179" s="12" t="s">
        <v>32</v>
      </c>
      <c r="AX179" s="12" t="s">
        <v>76</v>
      </c>
      <c r="AY179" s="243" t="s">
        <v>175</v>
      </c>
    </row>
    <row r="180" s="13" customFormat="1">
      <c r="A180" s="13"/>
      <c r="B180" s="244"/>
      <c r="C180" s="245"/>
      <c r="D180" s="228" t="s">
        <v>431</v>
      </c>
      <c r="E180" s="246" t="s">
        <v>1</v>
      </c>
      <c r="F180" s="247" t="s">
        <v>433</v>
      </c>
      <c r="G180" s="245"/>
      <c r="H180" s="248">
        <v>4216.9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4" t="s">
        <v>431</v>
      </c>
      <c r="AU180" s="254" t="s">
        <v>86</v>
      </c>
      <c r="AV180" s="13" t="s">
        <v>180</v>
      </c>
      <c r="AW180" s="13" t="s">
        <v>32</v>
      </c>
      <c r="AX180" s="13" t="s">
        <v>84</v>
      </c>
      <c r="AY180" s="254" t="s">
        <v>175</v>
      </c>
    </row>
    <row r="181" s="2" customFormat="1" ht="24.15" customHeight="1">
      <c r="A181" s="38"/>
      <c r="B181" s="39"/>
      <c r="C181" s="210" t="s">
        <v>241</v>
      </c>
      <c r="D181" s="210" t="s">
        <v>176</v>
      </c>
      <c r="E181" s="211" t="s">
        <v>956</v>
      </c>
      <c r="F181" s="212" t="s">
        <v>957</v>
      </c>
      <c r="G181" s="213" t="s">
        <v>592</v>
      </c>
      <c r="H181" s="214">
        <v>4216.9</v>
      </c>
      <c r="I181" s="215"/>
      <c r="J181" s="216">
        <f>ROUND(I181*H181,2)</f>
        <v>0</v>
      </c>
      <c r="K181" s="212" t="s">
        <v>881</v>
      </c>
      <c r="L181" s="44"/>
      <c r="M181" s="217" t="s">
        <v>1</v>
      </c>
      <c r="N181" s="218" t="s">
        <v>41</v>
      </c>
      <c r="O181" s="91"/>
      <c r="P181" s="219">
        <f>O181*H181</f>
        <v>0</v>
      </c>
      <c r="Q181" s="219">
        <v>0.00029</v>
      </c>
      <c r="R181" s="219">
        <f>Q181*H181</f>
        <v>1.2229009999999998</v>
      </c>
      <c r="S181" s="219">
        <v>0</v>
      </c>
      <c r="T181" s="22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1" t="s">
        <v>203</v>
      </c>
      <c r="AT181" s="221" t="s">
        <v>176</v>
      </c>
      <c r="AU181" s="221" t="s">
        <v>86</v>
      </c>
      <c r="AY181" s="17" t="s">
        <v>175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7" t="s">
        <v>84</v>
      </c>
      <c r="BK181" s="222">
        <f>ROUND(I181*H181,2)</f>
        <v>0</v>
      </c>
      <c r="BL181" s="17" t="s">
        <v>203</v>
      </c>
      <c r="BM181" s="221" t="s">
        <v>958</v>
      </c>
    </row>
    <row r="182" s="12" customFormat="1">
      <c r="A182" s="12"/>
      <c r="B182" s="233"/>
      <c r="C182" s="234"/>
      <c r="D182" s="228" t="s">
        <v>431</v>
      </c>
      <c r="E182" s="235" t="s">
        <v>1</v>
      </c>
      <c r="F182" s="236" t="s">
        <v>971</v>
      </c>
      <c r="G182" s="234"/>
      <c r="H182" s="237">
        <v>281.89999999999996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43" t="s">
        <v>431</v>
      </c>
      <c r="AU182" s="243" t="s">
        <v>86</v>
      </c>
      <c r="AV182" s="12" t="s">
        <v>86</v>
      </c>
      <c r="AW182" s="12" t="s">
        <v>32</v>
      </c>
      <c r="AX182" s="12" t="s">
        <v>76</v>
      </c>
      <c r="AY182" s="243" t="s">
        <v>175</v>
      </c>
    </row>
    <row r="183" s="12" customFormat="1">
      <c r="A183" s="12"/>
      <c r="B183" s="233"/>
      <c r="C183" s="234"/>
      <c r="D183" s="228" t="s">
        <v>431</v>
      </c>
      <c r="E183" s="235" t="s">
        <v>1</v>
      </c>
      <c r="F183" s="236" t="s">
        <v>972</v>
      </c>
      <c r="G183" s="234"/>
      <c r="H183" s="237">
        <v>1265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43" t="s">
        <v>431</v>
      </c>
      <c r="AU183" s="243" t="s">
        <v>86</v>
      </c>
      <c r="AV183" s="12" t="s">
        <v>86</v>
      </c>
      <c r="AW183" s="12" t="s">
        <v>32</v>
      </c>
      <c r="AX183" s="12" t="s">
        <v>76</v>
      </c>
      <c r="AY183" s="243" t="s">
        <v>175</v>
      </c>
    </row>
    <row r="184" s="12" customFormat="1">
      <c r="A184" s="12"/>
      <c r="B184" s="233"/>
      <c r="C184" s="234"/>
      <c r="D184" s="228" t="s">
        <v>431</v>
      </c>
      <c r="E184" s="235" t="s">
        <v>1</v>
      </c>
      <c r="F184" s="236" t="s">
        <v>973</v>
      </c>
      <c r="G184" s="234"/>
      <c r="H184" s="237">
        <v>2670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43" t="s">
        <v>431</v>
      </c>
      <c r="AU184" s="243" t="s">
        <v>86</v>
      </c>
      <c r="AV184" s="12" t="s">
        <v>86</v>
      </c>
      <c r="AW184" s="12" t="s">
        <v>32</v>
      </c>
      <c r="AX184" s="12" t="s">
        <v>76</v>
      </c>
      <c r="AY184" s="243" t="s">
        <v>175</v>
      </c>
    </row>
    <row r="185" s="13" customFormat="1">
      <c r="A185" s="13"/>
      <c r="B185" s="244"/>
      <c r="C185" s="245"/>
      <c r="D185" s="228" t="s">
        <v>431</v>
      </c>
      <c r="E185" s="246" t="s">
        <v>1</v>
      </c>
      <c r="F185" s="247" t="s">
        <v>433</v>
      </c>
      <c r="G185" s="245"/>
      <c r="H185" s="248">
        <v>4216.9</v>
      </c>
      <c r="I185" s="249"/>
      <c r="J185" s="245"/>
      <c r="K185" s="245"/>
      <c r="L185" s="250"/>
      <c r="M185" s="274"/>
      <c r="N185" s="275"/>
      <c r="O185" s="275"/>
      <c r="P185" s="275"/>
      <c r="Q185" s="275"/>
      <c r="R185" s="275"/>
      <c r="S185" s="275"/>
      <c r="T185" s="27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4" t="s">
        <v>431</v>
      </c>
      <c r="AU185" s="254" t="s">
        <v>86</v>
      </c>
      <c r="AV185" s="13" t="s">
        <v>180</v>
      </c>
      <c r="AW185" s="13" t="s">
        <v>32</v>
      </c>
      <c r="AX185" s="13" t="s">
        <v>84</v>
      </c>
      <c r="AY185" s="254" t="s">
        <v>175</v>
      </c>
    </row>
    <row r="186" s="2" customFormat="1" ht="6.96" customHeight="1">
      <c r="A186" s="38"/>
      <c r="B186" s="66"/>
      <c r="C186" s="67"/>
      <c r="D186" s="67"/>
      <c r="E186" s="67"/>
      <c r="F186" s="67"/>
      <c r="G186" s="67"/>
      <c r="H186" s="67"/>
      <c r="I186" s="67"/>
      <c r="J186" s="67"/>
      <c r="K186" s="67"/>
      <c r="L186" s="44"/>
      <c r="M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</sheetData>
  <sheetProtection sheet="1" autoFilter="0" formatColumns="0" formatRows="0" objects="1" scenarios="1" spinCount="100000" saltValue="IbOipkquQbhpfE7mJZ9/CzM1Em9MINhckzqzkhpzHCQW61ofO2MOO5D7vXN70uDCHgGUcNcZfh/VOb63R1F2tQ==" hashValue="sS0E4YNT7bRZ/Ja/zBevh3XgEEj4cpbtt0EdXUMYeDqFNRoGEI0ubmcMkFjzYZQBykCvetVCWH4iB9TIB0kdfg==" algorithmName="SHA-512" password="CC35"/>
  <autoFilter ref="C125:K18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974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ROUND((SUM(BE122:BE142)),  2)</f>
        <v>0</v>
      </c>
      <c r="G33" s="38"/>
      <c r="H33" s="38"/>
      <c r="I33" s="155">
        <v>0.21</v>
      </c>
      <c r="J33" s="154">
        <f>ROUND(((SUM(BE122:BE142))*I33),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ROUND((SUM(BF122:BF142)),  2)</f>
        <v>0</v>
      </c>
      <c r="G34" s="38"/>
      <c r="H34" s="38"/>
      <c r="I34" s="155">
        <v>0.15</v>
      </c>
      <c r="J34" s="154">
        <f>ROUND(((SUM(BF122:BF142))*I34),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ROUND((SUM(BG122:BG142)),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ROUND((SUM(BH122:BH142)),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ROUND((SUM(BI122:BI142)),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022 - Ostatní a vedlejší náklady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975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55"/>
      <c r="C98" s="256"/>
      <c r="D98" s="257" t="s">
        <v>976</v>
      </c>
      <c r="E98" s="258"/>
      <c r="F98" s="258"/>
      <c r="G98" s="258"/>
      <c r="H98" s="258"/>
      <c r="I98" s="258"/>
      <c r="J98" s="259">
        <f>J124</f>
        <v>0</v>
      </c>
      <c r="K98" s="256"/>
      <c r="L98" s="260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55"/>
      <c r="C99" s="256"/>
      <c r="D99" s="257" t="s">
        <v>977</v>
      </c>
      <c r="E99" s="258"/>
      <c r="F99" s="258"/>
      <c r="G99" s="258"/>
      <c r="H99" s="258"/>
      <c r="I99" s="258"/>
      <c r="J99" s="259">
        <f>J126</f>
        <v>0</v>
      </c>
      <c r="K99" s="256"/>
      <c r="L99" s="260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9" customFormat="1" ht="24.96" customHeight="1">
      <c r="A100" s="9"/>
      <c r="B100" s="179"/>
      <c r="C100" s="180"/>
      <c r="D100" s="181" t="s">
        <v>978</v>
      </c>
      <c r="E100" s="182"/>
      <c r="F100" s="182"/>
      <c r="G100" s="182"/>
      <c r="H100" s="182"/>
      <c r="I100" s="182"/>
      <c r="J100" s="183">
        <f>J130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979</v>
      </c>
      <c r="E101" s="182"/>
      <c r="F101" s="182"/>
      <c r="G101" s="182"/>
      <c r="H101" s="182"/>
      <c r="I101" s="182"/>
      <c r="J101" s="183">
        <f>J137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980</v>
      </c>
      <c r="E102" s="182"/>
      <c r="F102" s="182"/>
      <c r="G102" s="182"/>
      <c r="H102" s="182"/>
      <c r="I102" s="182"/>
      <c r="J102" s="183">
        <f>J140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160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Klimatizace, slaboproudy - poliklinika Karviná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151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 xml:space="preserve">022 - Ostatní a vedlejší náklady 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Karviná</v>
      </c>
      <c r="G116" s="40"/>
      <c r="H116" s="40"/>
      <c r="I116" s="32" t="s">
        <v>22</v>
      </c>
      <c r="J116" s="79" t="str">
        <f>IF(J12="","",J12)</f>
        <v>18. 7. 2023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Statutární město Karviná</v>
      </c>
      <c r="G118" s="40"/>
      <c r="H118" s="40"/>
      <c r="I118" s="32" t="s">
        <v>30</v>
      </c>
      <c r="J118" s="36" t="str">
        <f>E21</f>
        <v>ATRIS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Barbora Kyšková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0" customFormat="1" ht="29.28" customHeight="1">
      <c r="A121" s="185"/>
      <c r="B121" s="186"/>
      <c r="C121" s="187" t="s">
        <v>161</v>
      </c>
      <c r="D121" s="188" t="s">
        <v>61</v>
      </c>
      <c r="E121" s="188" t="s">
        <v>57</v>
      </c>
      <c r="F121" s="188" t="s">
        <v>58</v>
      </c>
      <c r="G121" s="188" t="s">
        <v>162</v>
      </c>
      <c r="H121" s="188" t="s">
        <v>163</v>
      </c>
      <c r="I121" s="188" t="s">
        <v>164</v>
      </c>
      <c r="J121" s="188" t="s">
        <v>156</v>
      </c>
      <c r="K121" s="189" t="s">
        <v>165</v>
      </c>
      <c r="L121" s="190"/>
      <c r="M121" s="100" t="s">
        <v>1</v>
      </c>
      <c r="N121" s="101" t="s">
        <v>40</v>
      </c>
      <c r="O121" s="101" t="s">
        <v>166</v>
      </c>
      <c r="P121" s="101" t="s">
        <v>167</v>
      </c>
      <c r="Q121" s="101" t="s">
        <v>168</v>
      </c>
      <c r="R121" s="101" t="s">
        <v>169</v>
      </c>
      <c r="S121" s="101" t="s">
        <v>170</v>
      </c>
      <c r="T121" s="102" t="s">
        <v>171</v>
      </c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</row>
    <row r="122" s="2" customFormat="1" ht="22.8" customHeight="1">
      <c r="A122" s="38"/>
      <c r="B122" s="39"/>
      <c r="C122" s="107" t="s">
        <v>172</v>
      </c>
      <c r="D122" s="40"/>
      <c r="E122" s="40"/>
      <c r="F122" s="40"/>
      <c r="G122" s="40"/>
      <c r="H122" s="40"/>
      <c r="I122" s="40"/>
      <c r="J122" s="191">
        <f>BK122</f>
        <v>0</v>
      </c>
      <c r="K122" s="40"/>
      <c r="L122" s="44"/>
      <c r="M122" s="103"/>
      <c r="N122" s="192"/>
      <c r="O122" s="104"/>
      <c r="P122" s="193">
        <f>P123+P130+P137+P140</f>
        <v>0</v>
      </c>
      <c r="Q122" s="104"/>
      <c r="R122" s="193">
        <f>R123+R130+R137+R140</f>
        <v>0</v>
      </c>
      <c r="S122" s="104"/>
      <c r="T122" s="194">
        <f>T123+T130+T137+T140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158</v>
      </c>
      <c r="BK122" s="195">
        <f>BK123+BK130+BK137+BK140</f>
        <v>0</v>
      </c>
    </row>
    <row r="123" s="11" customFormat="1" ht="25.92" customHeight="1">
      <c r="A123" s="11"/>
      <c r="B123" s="196"/>
      <c r="C123" s="197"/>
      <c r="D123" s="198" t="s">
        <v>75</v>
      </c>
      <c r="E123" s="199" t="s">
        <v>981</v>
      </c>
      <c r="F123" s="199" t="s">
        <v>982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f>P124+P126</f>
        <v>0</v>
      </c>
      <c r="Q123" s="204"/>
      <c r="R123" s="205">
        <f>R124+R126</f>
        <v>0</v>
      </c>
      <c r="S123" s="204"/>
      <c r="T123" s="206">
        <f>T124+T126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7" t="s">
        <v>190</v>
      </c>
      <c r="AT123" s="208" t="s">
        <v>75</v>
      </c>
      <c r="AU123" s="208" t="s">
        <v>76</v>
      </c>
      <c r="AY123" s="207" t="s">
        <v>175</v>
      </c>
      <c r="BK123" s="209">
        <f>BK124+BK126</f>
        <v>0</v>
      </c>
    </row>
    <row r="124" s="11" customFormat="1" ht="22.8" customHeight="1">
      <c r="A124" s="11"/>
      <c r="B124" s="196"/>
      <c r="C124" s="197"/>
      <c r="D124" s="198" t="s">
        <v>75</v>
      </c>
      <c r="E124" s="261" t="s">
        <v>983</v>
      </c>
      <c r="F124" s="261" t="s">
        <v>984</v>
      </c>
      <c r="G124" s="197"/>
      <c r="H124" s="197"/>
      <c r="I124" s="200"/>
      <c r="J124" s="262">
        <f>BK124</f>
        <v>0</v>
      </c>
      <c r="K124" s="197"/>
      <c r="L124" s="202"/>
      <c r="M124" s="203"/>
      <c r="N124" s="204"/>
      <c r="O124" s="204"/>
      <c r="P124" s="205">
        <f>P125</f>
        <v>0</v>
      </c>
      <c r="Q124" s="204"/>
      <c r="R124" s="205">
        <f>R125</f>
        <v>0</v>
      </c>
      <c r="S124" s="204"/>
      <c r="T124" s="206">
        <f>T125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7" t="s">
        <v>190</v>
      </c>
      <c r="AT124" s="208" t="s">
        <v>75</v>
      </c>
      <c r="AU124" s="208" t="s">
        <v>84</v>
      </c>
      <c r="AY124" s="207" t="s">
        <v>175</v>
      </c>
      <c r="BK124" s="209">
        <f>BK125</f>
        <v>0</v>
      </c>
    </row>
    <row r="125" s="2" customFormat="1" ht="16.5" customHeight="1">
      <c r="A125" s="38"/>
      <c r="B125" s="39"/>
      <c r="C125" s="210" t="s">
        <v>84</v>
      </c>
      <c r="D125" s="210" t="s">
        <v>176</v>
      </c>
      <c r="E125" s="211" t="s">
        <v>985</v>
      </c>
      <c r="F125" s="212" t="s">
        <v>986</v>
      </c>
      <c r="G125" s="213" t="s">
        <v>678</v>
      </c>
      <c r="H125" s="214">
        <v>1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180</v>
      </c>
      <c r="AT125" s="221" t="s">
        <v>176</v>
      </c>
      <c r="AU125" s="221" t="s">
        <v>86</v>
      </c>
      <c r="AY125" s="17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180</v>
      </c>
      <c r="BM125" s="221" t="s">
        <v>987</v>
      </c>
    </row>
    <row r="126" s="11" customFormat="1" ht="22.8" customHeight="1">
      <c r="A126" s="11"/>
      <c r="B126" s="196"/>
      <c r="C126" s="197"/>
      <c r="D126" s="198" t="s">
        <v>75</v>
      </c>
      <c r="E126" s="261" t="s">
        <v>988</v>
      </c>
      <c r="F126" s="261" t="s">
        <v>989</v>
      </c>
      <c r="G126" s="197"/>
      <c r="H126" s="197"/>
      <c r="I126" s="200"/>
      <c r="J126" s="262">
        <f>BK126</f>
        <v>0</v>
      </c>
      <c r="K126" s="197"/>
      <c r="L126" s="202"/>
      <c r="M126" s="203"/>
      <c r="N126" s="204"/>
      <c r="O126" s="204"/>
      <c r="P126" s="205">
        <f>SUM(P127:P129)</f>
        <v>0</v>
      </c>
      <c r="Q126" s="204"/>
      <c r="R126" s="205">
        <f>SUM(R127:R129)</f>
        <v>0</v>
      </c>
      <c r="S126" s="204"/>
      <c r="T126" s="206">
        <f>SUM(T127:T129)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7" t="s">
        <v>190</v>
      </c>
      <c r="AT126" s="208" t="s">
        <v>75</v>
      </c>
      <c r="AU126" s="208" t="s">
        <v>84</v>
      </c>
      <c r="AY126" s="207" t="s">
        <v>175</v>
      </c>
      <c r="BK126" s="209">
        <f>SUM(BK127:BK129)</f>
        <v>0</v>
      </c>
    </row>
    <row r="127" s="2" customFormat="1" ht="16.5" customHeight="1">
      <c r="A127" s="38"/>
      <c r="B127" s="39"/>
      <c r="C127" s="210" t="s">
        <v>86</v>
      </c>
      <c r="D127" s="210" t="s">
        <v>176</v>
      </c>
      <c r="E127" s="211" t="s">
        <v>990</v>
      </c>
      <c r="F127" s="212" t="s">
        <v>991</v>
      </c>
      <c r="G127" s="213" t="s">
        <v>678</v>
      </c>
      <c r="H127" s="214">
        <v>1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992</v>
      </c>
      <c r="AT127" s="221" t="s">
        <v>176</v>
      </c>
      <c r="AU127" s="221" t="s">
        <v>86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992</v>
      </c>
      <c r="BM127" s="221" t="s">
        <v>993</v>
      </c>
    </row>
    <row r="128" s="2" customFormat="1">
      <c r="A128" s="38"/>
      <c r="B128" s="39"/>
      <c r="C128" s="40"/>
      <c r="D128" s="228" t="s">
        <v>297</v>
      </c>
      <c r="E128" s="40"/>
      <c r="F128" s="229" t="s">
        <v>994</v>
      </c>
      <c r="G128" s="40"/>
      <c r="H128" s="40"/>
      <c r="I128" s="230"/>
      <c r="J128" s="40"/>
      <c r="K128" s="40"/>
      <c r="L128" s="44"/>
      <c r="M128" s="231"/>
      <c r="N128" s="232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297</v>
      </c>
      <c r="AU128" s="17" t="s">
        <v>86</v>
      </c>
    </row>
    <row r="129" s="2" customFormat="1" ht="16.5" customHeight="1">
      <c r="A129" s="38"/>
      <c r="B129" s="39"/>
      <c r="C129" s="210" t="s">
        <v>183</v>
      </c>
      <c r="D129" s="210" t="s">
        <v>176</v>
      </c>
      <c r="E129" s="211" t="s">
        <v>995</v>
      </c>
      <c r="F129" s="212" t="s">
        <v>996</v>
      </c>
      <c r="G129" s="213" t="s">
        <v>592</v>
      </c>
      <c r="H129" s="214">
        <v>3000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992</v>
      </c>
      <c r="AT129" s="221" t="s">
        <v>176</v>
      </c>
      <c r="AU129" s="221" t="s">
        <v>86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992</v>
      </c>
      <c r="BM129" s="221" t="s">
        <v>997</v>
      </c>
    </row>
    <row r="130" s="11" customFormat="1" ht="25.92" customHeight="1">
      <c r="A130" s="11"/>
      <c r="B130" s="196"/>
      <c r="C130" s="197"/>
      <c r="D130" s="198" t="s">
        <v>75</v>
      </c>
      <c r="E130" s="199" t="s">
        <v>998</v>
      </c>
      <c r="F130" s="199" t="s">
        <v>999</v>
      </c>
      <c r="G130" s="197"/>
      <c r="H130" s="197"/>
      <c r="I130" s="200"/>
      <c r="J130" s="201">
        <f>BK130</f>
        <v>0</v>
      </c>
      <c r="K130" s="197"/>
      <c r="L130" s="202"/>
      <c r="M130" s="203"/>
      <c r="N130" s="204"/>
      <c r="O130" s="204"/>
      <c r="P130" s="205">
        <f>SUM(P131:P136)</f>
        <v>0</v>
      </c>
      <c r="Q130" s="204"/>
      <c r="R130" s="205">
        <f>SUM(R131:R136)</f>
        <v>0</v>
      </c>
      <c r="S130" s="204"/>
      <c r="T130" s="206">
        <f>SUM(T131:T136)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07" t="s">
        <v>190</v>
      </c>
      <c r="AT130" s="208" t="s">
        <v>75</v>
      </c>
      <c r="AU130" s="208" t="s">
        <v>76</v>
      </c>
      <c r="AY130" s="207" t="s">
        <v>175</v>
      </c>
      <c r="BK130" s="209">
        <f>SUM(BK131:BK136)</f>
        <v>0</v>
      </c>
    </row>
    <row r="131" s="2" customFormat="1" ht="16.5" customHeight="1">
      <c r="A131" s="38"/>
      <c r="B131" s="39"/>
      <c r="C131" s="210" t="s">
        <v>180</v>
      </c>
      <c r="D131" s="210" t="s">
        <v>176</v>
      </c>
      <c r="E131" s="211" t="s">
        <v>1000</v>
      </c>
      <c r="F131" s="212" t="s">
        <v>399</v>
      </c>
      <c r="G131" s="213" t="s">
        <v>678</v>
      </c>
      <c r="H131" s="214">
        <v>1</v>
      </c>
      <c r="I131" s="215"/>
      <c r="J131" s="216">
        <f>ROUND(I131*H131,2)</f>
        <v>0</v>
      </c>
      <c r="K131" s="212" t="s">
        <v>1001</v>
      </c>
      <c r="L131" s="44"/>
      <c r="M131" s="217" t="s">
        <v>1</v>
      </c>
      <c r="N131" s="218" t="s">
        <v>41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992</v>
      </c>
      <c r="AT131" s="221" t="s">
        <v>176</v>
      </c>
      <c r="AU131" s="221" t="s">
        <v>84</v>
      </c>
      <c r="AY131" s="17" t="s">
        <v>175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992</v>
      </c>
      <c r="BM131" s="221" t="s">
        <v>1002</v>
      </c>
    </row>
    <row r="132" s="2" customFormat="1">
      <c r="A132" s="38"/>
      <c r="B132" s="39"/>
      <c r="C132" s="40"/>
      <c r="D132" s="228" t="s">
        <v>297</v>
      </c>
      <c r="E132" s="40"/>
      <c r="F132" s="229" t="s">
        <v>1003</v>
      </c>
      <c r="G132" s="40"/>
      <c r="H132" s="40"/>
      <c r="I132" s="230"/>
      <c r="J132" s="40"/>
      <c r="K132" s="40"/>
      <c r="L132" s="44"/>
      <c r="M132" s="231"/>
      <c r="N132" s="232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297</v>
      </c>
      <c r="AU132" s="17" t="s">
        <v>84</v>
      </c>
    </row>
    <row r="133" s="2" customFormat="1" ht="16.5" customHeight="1">
      <c r="A133" s="38"/>
      <c r="B133" s="39"/>
      <c r="C133" s="210" t="s">
        <v>190</v>
      </c>
      <c r="D133" s="210" t="s">
        <v>176</v>
      </c>
      <c r="E133" s="211" t="s">
        <v>1004</v>
      </c>
      <c r="F133" s="212" t="s">
        <v>1005</v>
      </c>
      <c r="G133" s="213" t="s">
        <v>678</v>
      </c>
      <c r="H133" s="214">
        <v>1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41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992</v>
      </c>
      <c r="AT133" s="221" t="s">
        <v>176</v>
      </c>
      <c r="AU133" s="221" t="s">
        <v>84</v>
      </c>
      <c r="AY133" s="17" t="s">
        <v>175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84</v>
      </c>
      <c r="BK133" s="222">
        <f>ROUND(I133*H133,2)</f>
        <v>0</v>
      </c>
      <c r="BL133" s="17" t="s">
        <v>992</v>
      </c>
      <c r="BM133" s="221" t="s">
        <v>1006</v>
      </c>
    </row>
    <row r="134" s="2" customFormat="1">
      <c r="A134" s="38"/>
      <c r="B134" s="39"/>
      <c r="C134" s="40"/>
      <c r="D134" s="228" t="s">
        <v>297</v>
      </c>
      <c r="E134" s="40"/>
      <c r="F134" s="229" t="s">
        <v>1007</v>
      </c>
      <c r="G134" s="40"/>
      <c r="H134" s="40"/>
      <c r="I134" s="230"/>
      <c r="J134" s="40"/>
      <c r="K134" s="40"/>
      <c r="L134" s="44"/>
      <c r="M134" s="231"/>
      <c r="N134" s="232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297</v>
      </c>
      <c r="AU134" s="17" t="s">
        <v>84</v>
      </c>
    </row>
    <row r="135" s="2" customFormat="1" ht="16.5" customHeight="1">
      <c r="A135" s="38"/>
      <c r="B135" s="39"/>
      <c r="C135" s="210" t="s">
        <v>186</v>
      </c>
      <c r="D135" s="210" t="s">
        <v>176</v>
      </c>
      <c r="E135" s="211" t="s">
        <v>1008</v>
      </c>
      <c r="F135" s="212" t="s">
        <v>1009</v>
      </c>
      <c r="G135" s="213" t="s">
        <v>678</v>
      </c>
      <c r="H135" s="214">
        <v>1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41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180</v>
      </c>
      <c r="AT135" s="221" t="s">
        <v>176</v>
      </c>
      <c r="AU135" s="221" t="s">
        <v>84</v>
      </c>
      <c r="AY135" s="17" t="s">
        <v>175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84</v>
      </c>
      <c r="BK135" s="222">
        <f>ROUND(I135*H135,2)</f>
        <v>0</v>
      </c>
      <c r="BL135" s="17" t="s">
        <v>180</v>
      </c>
      <c r="BM135" s="221" t="s">
        <v>1010</v>
      </c>
    </row>
    <row r="136" s="2" customFormat="1">
      <c r="A136" s="38"/>
      <c r="B136" s="39"/>
      <c r="C136" s="40"/>
      <c r="D136" s="228" t="s">
        <v>297</v>
      </c>
      <c r="E136" s="40"/>
      <c r="F136" s="229" t="s">
        <v>1011</v>
      </c>
      <c r="G136" s="40"/>
      <c r="H136" s="40"/>
      <c r="I136" s="230"/>
      <c r="J136" s="40"/>
      <c r="K136" s="40"/>
      <c r="L136" s="44"/>
      <c r="M136" s="231"/>
      <c r="N136" s="232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297</v>
      </c>
      <c r="AU136" s="17" t="s">
        <v>84</v>
      </c>
    </row>
    <row r="137" s="11" customFormat="1" ht="25.92" customHeight="1">
      <c r="A137" s="11"/>
      <c r="B137" s="196"/>
      <c r="C137" s="197"/>
      <c r="D137" s="198" t="s">
        <v>75</v>
      </c>
      <c r="E137" s="199" t="s">
        <v>1012</v>
      </c>
      <c r="F137" s="199" t="s">
        <v>1013</v>
      </c>
      <c r="G137" s="197"/>
      <c r="H137" s="197"/>
      <c r="I137" s="200"/>
      <c r="J137" s="201">
        <f>BK137</f>
        <v>0</v>
      </c>
      <c r="K137" s="197"/>
      <c r="L137" s="202"/>
      <c r="M137" s="203"/>
      <c r="N137" s="204"/>
      <c r="O137" s="204"/>
      <c r="P137" s="205">
        <f>SUM(P138:P139)</f>
        <v>0</v>
      </c>
      <c r="Q137" s="204"/>
      <c r="R137" s="205">
        <f>SUM(R138:R139)</f>
        <v>0</v>
      </c>
      <c r="S137" s="204"/>
      <c r="T137" s="206">
        <f>SUM(T138:T139)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07" t="s">
        <v>190</v>
      </c>
      <c r="AT137" s="208" t="s">
        <v>75</v>
      </c>
      <c r="AU137" s="208" t="s">
        <v>76</v>
      </c>
      <c r="AY137" s="207" t="s">
        <v>175</v>
      </c>
      <c r="BK137" s="209">
        <f>SUM(BK138:BK139)</f>
        <v>0</v>
      </c>
    </row>
    <row r="138" s="2" customFormat="1" ht="16.5" customHeight="1">
      <c r="A138" s="38"/>
      <c r="B138" s="39"/>
      <c r="C138" s="210" t="s">
        <v>197</v>
      </c>
      <c r="D138" s="210" t="s">
        <v>176</v>
      </c>
      <c r="E138" s="211" t="s">
        <v>1014</v>
      </c>
      <c r="F138" s="212" t="s">
        <v>1015</v>
      </c>
      <c r="G138" s="213" t="s">
        <v>678</v>
      </c>
      <c r="H138" s="214">
        <v>1</v>
      </c>
      <c r="I138" s="215"/>
      <c r="J138" s="216">
        <f>ROUND(I138*H138,2)</f>
        <v>0</v>
      </c>
      <c r="K138" s="212" t="s">
        <v>1001</v>
      </c>
      <c r="L138" s="44"/>
      <c r="M138" s="217" t="s">
        <v>1</v>
      </c>
      <c r="N138" s="218" t="s">
        <v>41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992</v>
      </c>
      <c r="AT138" s="221" t="s">
        <v>176</v>
      </c>
      <c r="AU138" s="221" t="s">
        <v>84</v>
      </c>
      <c r="AY138" s="17" t="s">
        <v>175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84</v>
      </c>
      <c r="BK138" s="222">
        <f>ROUND(I138*H138,2)</f>
        <v>0</v>
      </c>
      <c r="BL138" s="17" t="s">
        <v>992</v>
      </c>
      <c r="BM138" s="221" t="s">
        <v>1016</v>
      </c>
    </row>
    <row r="139" s="2" customFormat="1">
      <c r="A139" s="38"/>
      <c r="B139" s="39"/>
      <c r="C139" s="40"/>
      <c r="D139" s="228" t="s">
        <v>297</v>
      </c>
      <c r="E139" s="40"/>
      <c r="F139" s="229" t="s">
        <v>1017</v>
      </c>
      <c r="G139" s="40"/>
      <c r="H139" s="40"/>
      <c r="I139" s="230"/>
      <c r="J139" s="40"/>
      <c r="K139" s="40"/>
      <c r="L139" s="44"/>
      <c r="M139" s="231"/>
      <c r="N139" s="232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297</v>
      </c>
      <c r="AU139" s="17" t="s">
        <v>84</v>
      </c>
    </row>
    <row r="140" s="11" customFormat="1" ht="25.92" customHeight="1">
      <c r="A140" s="11"/>
      <c r="B140" s="196"/>
      <c r="C140" s="197"/>
      <c r="D140" s="198" t="s">
        <v>75</v>
      </c>
      <c r="E140" s="199" t="s">
        <v>1018</v>
      </c>
      <c r="F140" s="199" t="s">
        <v>1019</v>
      </c>
      <c r="G140" s="197"/>
      <c r="H140" s="197"/>
      <c r="I140" s="200"/>
      <c r="J140" s="201">
        <f>BK140</f>
        <v>0</v>
      </c>
      <c r="K140" s="197"/>
      <c r="L140" s="202"/>
      <c r="M140" s="203"/>
      <c r="N140" s="204"/>
      <c r="O140" s="204"/>
      <c r="P140" s="205">
        <f>SUM(P141:P142)</f>
        <v>0</v>
      </c>
      <c r="Q140" s="204"/>
      <c r="R140" s="205">
        <f>SUM(R141:R142)</f>
        <v>0</v>
      </c>
      <c r="S140" s="204"/>
      <c r="T140" s="206">
        <f>SUM(T141:T142)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07" t="s">
        <v>190</v>
      </c>
      <c r="AT140" s="208" t="s">
        <v>75</v>
      </c>
      <c r="AU140" s="208" t="s">
        <v>76</v>
      </c>
      <c r="AY140" s="207" t="s">
        <v>175</v>
      </c>
      <c r="BK140" s="209">
        <f>SUM(BK141:BK142)</f>
        <v>0</v>
      </c>
    </row>
    <row r="141" s="2" customFormat="1" ht="16.5" customHeight="1">
      <c r="A141" s="38"/>
      <c r="B141" s="39"/>
      <c r="C141" s="210" t="s">
        <v>189</v>
      </c>
      <c r="D141" s="210" t="s">
        <v>176</v>
      </c>
      <c r="E141" s="211" t="s">
        <v>1020</v>
      </c>
      <c r="F141" s="212" t="s">
        <v>1021</v>
      </c>
      <c r="G141" s="213" t="s">
        <v>678</v>
      </c>
      <c r="H141" s="214">
        <v>1</v>
      </c>
      <c r="I141" s="215"/>
      <c r="J141" s="216">
        <f>ROUND(I141*H141,2)</f>
        <v>0</v>
      </c>
      <c r="K141" s="212" t="s">
        <v>1001</v>
      </c>
      <c r="L141" s="44"/>
      <c r="M141" s="217" t="s">
        <v>1</v>
      </c>
      <c r="N141" s="218" t="s">
        <v>41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992</v>
      </c>
      <c r="AT141" s="221" t="s">
        <v>176</v>
      </c>
      <c r="AU141" s="221" t="s">
        <v>84</v>
      </c>
      <c r="AY141" s="17" t="s">
        <v>175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84</v>
      </c>
      <c r="BK141" s="222">
        <f>ROUND(I141*H141,2)</f>
        <v>0</v>
      </c>
      <c r="BL141" s="17" t="s">
        <v>992</v>
      </c>
      <c r="BM141" s="221" t="s">
        <v>1022</v>
      </c>
    </row>
    <row r="142" s="2" customFormat="1">
      <c r="A142" s="38"/>
      <c r="B142" s="39"/>
      <c r="C142" s="40"/>
      <c r="D142" s="228" t="s">
        <v>297</v>
      </c>
      <c r="E142" s="40"/>
      <c r="F142" s="229" t="s">
        <v>1023</v>
      </c>
      <c r="G142" s="40"/>
      <c r="H142" s="40"/>
      <c r="I142" s="230"/>
      <c r="J142" s="40"/>
      <c r="K142" s="40"/>
      <c r="L142" s="44"/>
      <c r="M142" s="277"/>
      <c r="N142" s="278"/>
      <c r="O142" s="225"/>
      <c r="P142" s="225"/>
      <c r="Q142" s="225"/>
      <c r="R142" s="225"/>
      <c r="S142" s="225"/>
      <c r="T142" s="279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297</v>
      </c>
      <c r="AU142" s="17" t="s">
        <v>84</v>
      </c>
    </row>
    <row r="143" s="2" customFormat="1" ht="6.96" customHeight="1">
      <c r="A143" s="38"/>
      <c r="B143" s="66"/>
      <c r="C143" s="67"/>
      <c r="D143" s="67"/>
      <c r="E143" s="67"/>
      <c r="F143" s="67"/>
      <c r="G143" s="67"/>
      <c r="H143" s="67"/>
      <c r="I143" s="67"/>
      <c r="J143" s="67"/>
      <c r="K143" s="67"/>
      <c r="L143" s="44"/>
      <c r="M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</sheetData>
  <sheetProtection sheet="1" autoFilter="0" formatColumns="0" formatRows="0" objects="1" scenarios="1" spinCount="100000" saltValue="zf8OX37+3Janr1QvyflETYdpvdBc/XJvcxhgaurmbwfER0UE1h5bj+T6kszqEF7I0BrySB1O1f5l1e/OgCsZJA==" hashValue="ABe6DgPKNRUCZacxLUxxtvE2T0R6HdJN5oRRyiqvP4N4cU/lgTxLZ2A3vVd4EjyDCmzBbTOb2naPcITccqmhqA==" algorithmName="SHA-512" password="CC35"/>
  <autoFilter ref="C121:K14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ROUND((SUM(BE117:BE130)),  2)</f>
        <v>0</v>
      </c>
      <c r="G33" s="38"/>
      <c r="H33" s="38"/>
      <c r="I33" s="155">
        <v>0.21</v>
      </c>
      <c r="J33" s="154">
        <f>ROUND(((SUM(BE117:BE130))*I33),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ROUND((SUM(BF117:BF130)),  2)</f>
        <v>0</v>
      </c>
      <c r="G34" s="38"/>
      <c r="H34" s="38"/>
      <c r="I34" s="155">
        <v>0.15</v>
      </c>
      <c r="J34" s="154">
        <f>ROUND(((SUM(BF117:BF130))*I34),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ROUND((SUM(BG117:BG130)),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ROUND((SUM(BH117:BH130)),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ROUND((SUM(BI117:BI130)),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002 - Klimatizace 1. etapa - ZC2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221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160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Klimatizace, slaboproudy - poliklinika Karviná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151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002 - Klimatizace 1. etapa - ZC2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18. 7. 2023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Statutární město Karviná</v>
      </c>
      <c r="G113" s="40"/>
      <c r="H113" s="40"/>
      <c r="I113" s="32" t="s">
        <v>30</v>
      </c>
      <c r="J113" s="36" t="str">
        <f>E21</f>
        <v>ATRIS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161</v>
      </c>
      <c r="D116" s="188" t="s">
        <v>61</v>
      </c>
      <c r="E116" s="188" t="s">
        <v>57</v>
      </c>
      <c r="F116" s="188" t="s">
        <v>58</v>
      </c>
      <c r="G116" s="188" t="s">
        <v>162</v>
      </c>
      <c r="H116" s="188" t="s">
        <v>163</v>
      </c>
      <c r="I116" s="188" t="s">
        <v>164</v>
      </c>
      <c r="J116" s="188" t="s">
        <v>156</v>
      </c>
      <c r="K116" s="189" t="s">
        <v>165</v>
      </c>
      <c r="L116" s="190"/>
      <c r="M116" s="100" t="s">
        <v>1</v>
      </c>
      <c r="N116" s="101" t="s">
        <v>40</v>
      </c>
      <c r="O116" s="101" t="s">
        <v>166</v>
      </c>
      <c r="P116" s="101" t="s">
        <v>167</v>
      </c>
      <c r="Q116" s="101" t="s">
        <v>168</v>
      </c>
      <c r="R116" s="101" t="s">
        <v>169</v>
      </c>
      <c r="S116" s="101" t="s">
        <v>170</v>
      </c>
      <c r="T116" s="102" t="s">
        <v>171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172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158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173</v>
      </c>
      <c r="F118" s="199" t="s">
        <v>222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SUM(P119:P130)</f>
        <v>0</v>
      </c>
      <c r="Q118" s="204"/>
      <c r="R118" s="205">
        <f>SUM(R119:R130)</f>
        <v>0</v>
      </c>
      <c r="S118" s="204"/>
      <c r="T118" s="206">
        <f>SUM(T119:T130)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84</v>
      </c>
      <c r="AT118" s="208" t="s">
        <v>75</v>
      </c>
      <c r="AU118" s="208" t="s">
        <v>76</v>
      </c>
      <c r="AY118" s="207" t="s">
        <v>175</v>
      </c>
      <c r="BK118" s="209">
        <f>SUM(BK119:BK130)</f>
        <v>0</v>
      </c>
    </row>
    <row r="119" s="2" customFormat="1" ht="78" customHeight="1">
      <c r="A119" s="38"/>
      <c r="B119" s="39"/>
      <c r="C119" s="210" t="s">
        <v>84</v>
      </c>
      <c r="D119" s="210" t="s">
        <v>176</v>
      </c>
      <c r="E119" s="211" t="s">
        <v>223</v>
      </c>
      <c r="F119" s="212" t="s">
        <v>224</v>
      </c>
      <c r="G119" s="213" t="s">
        <v>179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180</v>
      </c>
      <c r="AT119" s="221" t="s">
        <v>176</v>
      </c>
      <c r="AU119" s="221" t="s">
        <v>84</v>
      </c>
      <c r="AY119" s="17" t="s">
        <v>175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180</v>
      </c>
      <c r="BM119" s="221" t="s">
        <v>86</v>
      </c>
    </row>
    <row r="120" s="2" customFormat="1" ht="44.25" customHeight="1">
      <c r="A120" s="38"/>
      <c r="B120" s="39"/>
      <c r="C120" s="210" t="s">
        <v>86</v>
      </c>
      <c r="D120" s="210" t="s">
        <v>176</v>
      </c>
      <c r="E120" s="211" t="s">
        <v>225</v>
      </c>
      <c r="F120" s="212" t="s">
        <v>182</v>
      </c>
      <c r="G120" s="213" t="s">
        <v>179</v>
      </c>
      <c r="H120" s="214">
        <v>10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180</v>
      </c>
    </row>
    <row r="121" s="2" customFormat="1" ht="44.25" customHeight="1">
      <c r="A121" s="38"/>
      <c r="B121" s="39"/>
      <c r="C121" s="210" t="s">
        <v>183</v>
      </c>
      <c r="D121" s="210" t="s">
        <v>176</v>
      </c>
      <c r="E121" s="211" t="s">
        <v>226</v>
      </c>
      <c r="F121" s="212" t="s">
        <v>185</v>
      </c>
      <c r="G121" s="213" t="s">
        <v>179</v>
      </c>
      <c r="H121" s="214">
        <v>20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186</v>
      </c>
    </row>
    <row r="122" s="2" customFormat="1" ht="44.25" customHeight="1">
      <c r="A122" s="38"/>
      <c r="B122" s="39"/>
      <c r="C122" s="210" t="s">
        <v>180</v>
      </c>
      <c r="D122" s="210" t="s">
        <v>176</v>
      </c>
      <c r="E122" s="211" t="s">
        <v>227</v>
      </c>
      <c r="F122" s="212" t="s">
        <v>188</v>
      </c>
      <c r="G122" s="213" t="s">
        <v>179</v>
      </c>
      <c r="H122" s="214">
        <v>11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180</v>
      </c>
      <c r="AT122" s="221" t="s">
        <v>176</v>
      </c>
      <c r="AU122" s="221" t="s">
        <v>84</v>
      </c>
      <c r="AY122" s="17" t="s">
        <v>175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180</v>
      </c>
      <c r="BM122" s="221" t="s">
        <v>189</v>
      </c>
    </row>
    <row r="123" s="2" customFormat="1" ht="44.25" customHeight="1">
      <c r="A123" s="38"/>
      <c r="B123" s="39"/>
      <c r="C123" s="210" t="s">
        <v>190</v>
      </c>
      <c r="D123" s="210" t="s">
        <v>176</v>
      </c>
      <c r="E123" s="211" t="s">
        <v>228</v>
      </c>
      <c r="F123" s="212" t="s">
        <v>229</v>
      </c>
      <c r="G123" s="213" t="s">
        <v>179</v>
      </c>
      <c r="H123" s="214">
        <v>1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193</v>
      </c>
    </row>
    <row r="124" s="2" customFormat="1" ht="24.15" customHeight="1">
      <c r="A124" s="38"/>
      <c r="B124" s="39"/>
      <c r="C124" s="210" t="s">
        <v>186</v>
      </c>
      <c r="D124" s="210" t="s">
        <v>176</v>
      </c>
      <c r="E124" s="211" t="s">
        <v>194</v>
      </c>
      <c r="F124" s="212" t="s">
        <v>195</v>
      </c>
      <c r="G124" s="213" t="s">
        <v>179</v>
      </c>
      <c r="H124" s="214">
        <v>42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41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180</v>
      </c>
      <c r="AT124" s="221" t="s">
        <v>176</v>
      </c>
      <c r="AU124" s="221" t="s">
        <v>84</v>
      </c>
      <c r="AY124" s="17" t="s">
        <v>175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84</v>
      </c>
      <c r="BK124" s="222">
        <f>ROUND(I124*H124,2)</f>
        <v>0</v>
      </c>
      <c r="BL124" s="17" t="s">
        <v>180</v>
      </c>
      <c r="BM124" s="221" t="s">
        <v>196</v>
      </c>
    </row>
    <row r="125" s="2" customFormat="1" ht="37.8" customHeight="1">
      <c r="A125" s="38"/>
      <c r="B125" s="39"/>
      <c r="C125" s="210" t="s">
        <v>197</v>
      </c>
      <c r="D125" s="210" t="s">
        <v>176</v>
      </c>
      <c r="E125" s="211" t="s">
        <v>198</v>
      </c>
      <c r="F125" s="212" t="s">
        <v>199</v>
      </c>
      <c r="G125" s="213" t="s">
        <v>179</v>
      </c>
      <c r="H125" s="214">
        <v>1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180</v>
      </c>
      <c r="AT125" s="221" t="s">
        <v>176</v>
      </c>
      <c r="AU125" s="221" t="s">
        <v>84</v>
      </c>
      <c r="AY125" s="17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180</v>
      </c>
      <c r="BM125" s="221" t="s">
        <v>200</v>
      </c>
    </row>
    <row r="126" s="2" customFormat="1" ht="16.5" customHeight="1">
      <c r="A126" s="38"/>
      <c r="B126" s="39"/>
      <c r="C126" s="210" t="s">
        <v>189</v>
      </c>
      <c r="D126" s="210" t="s">
        <v>176</v>
      </c>
      <c r="E126" s="211" t="s">
        <v>201</v>
      </c>
      <c r="F126" s="212" t="s">
        <v>202</v>
      </c>
      <c r="G126" s="213" t="s">
        <v>179</v>
      </c>
      <c r="H126" s="214">
        <v>41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41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180</v>
      </c>
      <c r="AT126" s="221" t="s">
        <v>176</v>
      </c>
      <c r="AU126" s="221" t="s">
        <v>84</v>
      </c>
      <c r="AY126" s="17" t="s">
        <v>175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84</v>
      </c>
      <c r="BK126" s="222">
        <f>ROUND(I126*H126,2)</f>
        <v>0</v>
      </c>
      <c r="BL126" s="17" t="s">
        <v>180</v>
      </c>
      <c r="BM126" s="221" t="s">
        <v>203</v>
      </c>
    </row>
    <row r="127" s="2" customFormat="1" ht="55.5" customHeight="1">
      <c r="A127" s="38"/>
      <c r="B127" s="39"/>
      <c r="C127" s="210" t="s">
        <v>204</v>
      </c>
      <c r="D127" s="210" t="s">
        <v>176</v>
      </c>
      <c r="E127" s="211" t="s">
        <v>205</v>
      </c>
      <c r="F127" s="212" t="s">
        <v>206</v>
      </c>
      <c r="G127" s="213" t="s">
        <v>207</v>
      </c>
      <c r="H127" s="214">
        <v>397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84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208</v>
      </c>
    </row>
    <row r="128" s="2" customFormat="1" ht="24.15" customHeight="1">
      <c r="A128" s="38"/>
      <c r="B128" s="39"/>
      <c r="C128" s="210" t="s">
        <v>193</v>
      </c>
      <c r="D128" s="210" t="s">
        <v>176</v>
      </c>
      <c r="E128" s="211" t="s">
        <v>209</v>
      </c>
      <c r="F128" s="212" t="s">
        <v>210</v>
      </c>
      <c r="G128" s="213" t="s">
        <v>207</v>
      </c>
      <c r="H128" s="214">
        <v>4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41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180</v>
      </c>
      <c r="AT128" s="221" t="s">
        <v>176</v>
      </c>
      <c r="AU128" s="221" t="s">
        <v>84</v>
      </c>
      <c r="AY128" s="17" t="s">
        <v>175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84</v>
      </c>
      <c r="BK128" s="222">
        <f>ROUND(I128*H128,2)</f>
        <v>0</v>
      </c>
      <c r="BL128" s="17" t="s">
        <v>180</v>
      </c>
      <c r="BM128" s="221" t="s">
        <v>211</v>
      </c>
    </row>
    <row r="129" s="2" customFormat="1" ht="49.05" customHeight="1">
      <c r="A129" s="38"/>
      <c r="B129" s="39"/>
      <c r="C129" s="210" t="s">
        <v>212</v>
      </c>
      <c r="D129" s="210" t="s">
        <v>176</v>
      </c>
      <c r="E129" s="211" t="s">
        <v>213</v>
      </c>
      <c r="F129" s="212" t="s">
        <v>214</v>
      </c>
      <c r="G129" s="213" t="s">
        <v>179</v>
      </c>
      <c r="H129" s="214">
        <v>2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84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215</v>
      </c>
    </row>
    <row r="130" s="2" customFormat="1" ht="16.5" customHeight="1">
      <c r="A130" s="38"/>
      <c r="B130" s="39"/>
      <c r="C130" s="210" t="s">
        <v>196</v>
      </c>
      <c r="D130" s="210" t="s">
        <v>176</v>
      </c>
      <c r="E130" s="211" t="s">
        <v>216</v>
      </c>
      <c r="F130" s="212" t="s">
        <v>217</v>
      </c>
      <c r="G130" s="213" t="s">
        <v>218</v>
      </c>
      <c r="H130" s="214">
        <v>525</v>
      </c>
      <c r="I130" s="215"/>
      <c r="J130" s="216">
        <f>ROUND(I130*H130,2)</f>
        <v>0</v>
      </c>
      <c r="K130" s="212" t="s">
        <v>1</v>
      </c>
      <c r="L130" s="44"/>
      <c r="M130" s="223" t="s">
        <v>1</v>
      </c>
      <c r="N130" s="224" t="s">
        <v>41</v>
      </c>
      <c r="O130" s="225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180</v>
      </c>
      <c r="AT130" s="221" t="s">
        <v>176</v>
      </c>
      <c r="AU130" s="221" t="s">
        <v>84</v>
      </c>
      <c r="AY130" s="17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180</v>
      </c>
      <c r="BM130" s="221" t="s">
        <v>219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qdVJWeIY4R5iDtq67OQxcnzxWnnKMCq+xjJjIU3IScwa4iR+Rs0uxaC39p9BRPUTBD6DrK36sXWpFLBuhOHp1w==" hashValue="Og22t9belY0ZKISTeeiosW1vZmLAKMDvwY1XvD6FQzWc3xicEMnnCvU+AMtnw4j87iohNYM75THrD36/mt3qJA==" algorithmName="SHA-512" password="CC35"/>
  <autoFilter ref="C116:K13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230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ROUND((SUM(BE117:BE131)),  2)</f>
        <v>0</v>
      </c>
      <c r="G33" s="38"/>
      <c r="H33" s="38"/>
      <c r="I33" s="155">
        <v>0.21</v>
      </c>
      <c r="J33" s="154">
        <f>ROUND(((SUM(BE117:BE131))*I33),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ROUND((SUM(BF117:BF131)),  2)</f>
        <v>0</v>
      </c>
      <c r="G34" s="38"/>
      <c r="H34" s="38"/>
      <c r="I34" s="155">
        <v>0.15</v>
      </c>
      <c r="J34" s="154">
        <f>ROUND(((SUM(BF117:BF131))*I34),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ROUND((SUM(BG117:BG131)),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ROUND((SUM(BH117:BH131)),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ROUND((SUM(BI117:BI131)),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003 - Klimatizace 1. etapa - ZC3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231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160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Klimatizace, slaboproudy - poliklinika Karviná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151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003 - Klimatizace 1. etapa - ZC3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18. 7. 2023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Statutární město Karviná</v>
      </c>
      <c r="G113" s="40"/>
      <c r="H113" s="40"/>
      <c r="I113" s="32" t="s">
        <v>30</v>
      </c>
      <c r="J113" s="36" t="str">
        <f>E21</f>
        <v>ATRIS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161</v>
      </c>
      <c r="D116" s="188" t="s">
        <v>61</v>
      </c>
      <c r="E116" s="188" t="s">
        <v>57</v>
      </c>
      <c r="F116" s="188" t="s">
        <v>58</v>
      </c>
      <c r="G116" s="188" t="s">
        <v>162</v>
      </c>
      <c r="H116" s="188" t="s">
        <v>163</v>
      </c>
      <c r="I116" s="188" t="s">
        <v>164</v>
      </c>
      <c r="J116" s="188" t="s">
        <v>156</v>
      </c>
      <c r="K116" s="189" t="s">
        <v>165</v>
      </c>
      <c r="L116" s="190"/>
      <c r="M116" s="100" t="s">
        <v>1</v>
      </c>
      <c r="N116" s="101" t="s">
        <v>40</v>
      </c>
      <c r="O116" s="101" t="s">
        <v>166</v>
      </c>
      <c r="P116" s="101" t="s">
        <v>167</v>
      </c>
      <c r="Q116" s="101" t="s">
        <v>168</v>
      </c>
      <c r="R116" s="101" t="s">
        <v>169</v>
      </c>
      <c r="S116" s="101" t="s">
        <v>170</v>
      </c>
      <c r="T116" s="102" t="s">
        <v>171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172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158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173</v>
      </c>
      <c r="F118" s="199" t="s">
        <v>232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SUM(P119:P131)</f>
        <v>0</v>
      </c>
      <c r="Q118" s="204"/>
      <c r="R118" s="205">
        <f>SUM(R119:R131)</f>
        <v>0</v>
      </c>
      <c r="S118" s="204"/>
      <c r="T118" s="206">
        <f>SUM(T119:T131)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84</v>
      </c>
      <c r="AT118" s="208" t="s">
        <v>75</v>
      </c>
      <c r="AU118" s="208" t="s">
        <v>76</v>
      </c>
      <c r="AY118" s="207" t="s">
        <v>175</v>
      </c>
      <c r="BK118" s="209">
        <f>SUM(BK119:BK131)</f>
        <v>0</v>
      </c>
    </row>
    <row r="119" s="2" customFormat="1" ht="78" customHeight="1">
      <c r="A119" s="38"/>
      <c r="B119" s="39"/>
      <c r="C119" s="210" t="s">
        <v>84</v>
      </c>
      <c r="D119" s="210" t="s">
        <v>176</v>
      </c>
      <c r="E119" s="211" t="s">
        <v>233</v>
      </c>
      <c r="F119" s="212" t="s">
        <v>234</v>
      </c>
      <c r="G119" s="213" t="s">
        <v>179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180</v>
      </c>
      <c r="AT119" s="221" t="s">
        <v>176</v>
      </c>
      <c r="AU119" s="221" t="s">
        <v>84</v>
      </c>
      <c r="AY119" s="17" t="s">
        <v>175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180</v>
      </c>
      <c r="BM119" s="221" t="s">
        <v>86</v>
      </c>
    </row>
    <row r="120" s="2" customFormat="1" ht="44.25" customHeight="1">
      <c r="A120" s="38"/>
      <c r="B120" s="39"/>
      <c r="C120" s="210" t="s">
        <v>86</v>
      </c>
      <c r="D120" s="210" t="s">
        <v>176</v>
      </c>
      <c r="E120" s="211" t="s">
        <v>235</v>
      </c>
      <c r="F120" s="212" t="s">
        <v>182</v>
      </c>
      <c r="G120" s="213" t="s">
        <v>179</v>
      </c>
      <c r="H120" s="214">
        <v>5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180</v>
      </c>
    </row>
    <row r="121" s="2" customFormat="1" ht="44.25" customHeight="1">
      <c r="A121" s="38"/>
      <c r="B121" s="39"/>
      <c r="C121" s="210" t="s">
        <v>183</v>
      </c>
      <c r="D121" s="210" t="s">
        <v>176</v>
      </c>
      <c r="E121" s="211" t="s">
        <v>236</v>
      </c>
      <c r="F121" s="212" t="s">
        <v>185</v>
      </c>
      <c r="G121" s="213" t="s">
        <v>179</v>
      </c>
      <c r="H121" s="214">
        <v>15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186</v>
      </c>
    </row>
    <row r="122" s="2" customFormat="1" ht="44.25" customHeight="1">
      <c r="A122" s="38"/>
      <c r="B122" s="39"/>
      <c r="C122" s="210" t="s">
        <v>180</v>
      </c>
      <c r="D122" s="210" t="s">
        <v>176</v>
      </c>
      <c r="E122" s="211" t="s">
        <v>237</v>
      </c>
      <c r="F122" s="212" t="s">
        <v>188</v>
      </c>
      <c r="G122" s="213" t="s">
        <v>179</v>
      </c>
      <c r="H122" s="214">
        <v>6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180</v>
      </c>
      <c r="AT122" s="221" t="s">
        <v>176</v>
      </c>
      <c r="AU122" s="221" t="s">
        <v>84</v>
      </c>
      <c r="AY122" s="17" t="s">
        <v>175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180</v>
      </c>
      <c r="BM122" s="221" t="s">
        <v>189</v>
      </c>
    </row>
    <row r="123" s="2" customFormat="1" ht="44.25" customHeight="1">
      <c r="A123" s="38"/>
      <c r="B123" s="39"/>
      <c r="C123" s="210" t="s">
        <v>190</v>
      </c>
      <c r="D123" s="210" t="s">
        <v>176</v>
      </c>
      <c r="E123" s="211" t="s">
        <v>238</v>
      </c>
      <c r="F123" s="212" t="s">
        <v>192</v>
      </c>
      <c r="G123" s="213" t="s">
        <v>179</v>
      </c>
      <c r="H123" s="214">
        <v>1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193</v>
      </c>
    </row>
    <row r="124" s="2" customFormat="1" ht="44.25" customHeight="1">
      <c r="A124" s="38"/>
      <c r="B124" s="39"/>
      <c r="C124" s="210" t="s">
        <v>186</v>
      </c>
      <c r="D124" s="210" t="s">
        <v>176</v>
      </c>
      <c r="E124" s="211" t="s">
        <v>239</v>
      </c>
      <c r="F124" s="212" t="s">
        <v>229</v>
      </c>
      <c r="G124" s="213" t="s">
        <v>179</v>
      </c>
      <c r="H124" s="214">
        <v>1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41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180</v>
      </c>
      <c r="AT124" s="221" t="s">
        <v>176</v>
      </c>
      <c r="AU124" s="221" t="s">
        <v>84</v>
      </c>
      <c r="AY124" s="17" t="s">
        <v>175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84</v>
      </c>
      <c r="BK124" s="222">
        <f>ROUND(I124*H124,2)</f>
        <v>0</v>
      </c>
      <c r="BL124" s="17" t="s">
        <v>180</v>
      </c>
      <c r="BM124" s="221" t="s">
        <v>196</v>
      </c>
    </row>
    <row r="125" s="2" customFormat="1" ht="24.15" customHeight="1">
      <c r="A125" s="38"/>
      <c r="B125" s="39"/>
      <c r="C125" s="210" t="s">
        <v>197</v>
      </c>
      <c r="D125" s="210" t="s">
        <v>176</v>
      </c>
      <c r="E125" s="211" t="s">
        <v>194</v>
      </c>
      <c r="F125" s="212" t="s">
        <v>195</v>
      </c>
      <c r="G125" s="213" t="s">
        <v>179</v>
      </c>
      <c r="H125" s="214">
        <v>28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180</v>
      </c>
      <c r="AT125" s="221" t="s">
        <v>176</v>
      </c>
      <c r="AU125" s="221" t="s">
        <v>84</v>
      </c>
      <c r="AY125" s="17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180</v>
      </c>
      <c r="BM125" s="221" t="s">
        <v>200</v>
      </c>
    </row>
    <row r="126" s="2" customFormat="1" ht="37.8" customHeight="1">
      <c r="A126" s="38"/>
      <c r="B126" s="39"/>
      <c r="C126" s="210" t="s">
        <v>189</v>
      </c>
      <c r="D126" s="210" t="s">
        <v>176</v>
      </c>
      <c r="E126" s="211" t="s">
        <v>198</v>
      </c>
      <c r="F126" s="212" t="s">
        <v>199</v>
      </c>
      <c r="G126" s="213" t="s">
        <v>179</v>
      </c>
      <c r="H126" s="214">
        <v>1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41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180</v>
      </c>
      <c r="AT126" s="221" t="s">
        <v>176</v>
      </c>
      <c r="AU126" s="221" t="s">
        <v>84</v>
      </c>
      <c r="AY126" s="17" t="s">
        <v>175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84</v>
      </c>
      <c r="BK126" s="222">
        <f>ROUND(I126*H126,2)</f>
        <v>0</v>
      </c>
      <c r="BL126" s="17" t="s">
        <v>180</v>
      </c>
      <c r="BM126" s="221" t="s">
        <v>203</v>
      </c>
    </row>
    <row r="127" s="2" customFormat="1" ht="16.5" customHeight="1">
      <c r="A127" s="38"/>
      <c r="B127" s="39"/>
      <c r="C127" s="210" t="s">
        <v>204</v>
      </c>
      <c r="D127" s="210" t="s">
        <v>176</v>
      </c>
      <c r="E127" s="211" t="s">
        <v>201</v>
      </c>
      <c r="F127" s="212" t="s">
        <v>202</v>
      </c>
      <c r="G127" s="213" t="s">
        <v>179</v>
      </c>
      <c r="H127" s="214">
        <v>27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84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208</v>
      </c>
    </row>
    <row r="128" s="2" customFormat="1" ht="55.5" customHeight="1">
      <c r="A128" s="38"/>
      <c r="B128" s="39"/>
      <c r="C128" s="210" t="s">
        <v>193</v>
      </c>
      <c r="D128" s="210" t="s">
        <v>176</v>
      </c>
      <c r="E128" s="211" t="s">
        <v>205</v>
      </c>
      <c r="F128" s="212" t="s">
        <v>206</v>
      </c>
      <c r="G128" s="213" t="s">
        <v>207</v>
      </c>
      <c r="H128" s="214">
        <v>263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41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180</v>
      </c>
      <c r="AT128" s="221" t="s">
        <v>176</v>
      </c>
      <c r="AU128" s="221" t="s">
        <v>84</v>
      </c>
      <c r="AY128" s="17" t="s">
        <v>175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84</v>
      </c>
      <c r="BK128" s="222">
        <f>ROUND(I128*H128,2)</f>
        <v>0</v>
      </c>
      <c r="BL128" s="17" t="s">
        <v>180</v>
      </c>
      <c r="BM128" s="221" t="s">
        <v>211</v>
      </c>
    </row>
    <row r="129" s="2" customFormat="1" ht="24.15" customHeight="1">
      <c r="A129" s="38"/>
      <c r="B129" s="39"/>
      <c r="C129" s="210" t="s">
        <v>212</v>
      </c>
      <c r="D129" s="210" t="s">
        <v>176</v>
      </c>
      <c r="E129" s="211" t="s">
        <v>209</v>
      </c>
      <c r="F129" s="212" t="s">
        <v>210</v>
      </c>
      <c r="G129" s="213" t="s">
        <v>207</v>
      </c>
      <c r="H129" s="214">
        <v>4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84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215</v>
      </c>
    </row>
    <row r="130" s="2" customFormat="1" ht="49.05" customHeight="1">
      <c r="A130" s="38"/>
      <c r="B130" s="39"/>
      <c r="C130" s="210" t="s">
        <v>196</v>
      </c>
      <c r="D130" s="210" t="s">
        <v>176</v>
      </c>
      <c r="E130" s="211" t="s">
        <v>213</v>
      </c>
      <c r="F130" s="212" t="s">
        <v>214</v>
      </c>
      <c r="G130" s="213" t="s">
        <v>179</v>
      </c>
      <c r="H130" s="214">
        <v>1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41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180</v>
      </c>
      <c r="AT130" s="221" t="s">
        <v>176</v>
      </c>
      <c r="AU130" s="221" t="s">
        <v>84</v>
      </c>
      <c r="AY130" s="17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180</v>
      </c>
      <c r="BM130" s="221" t="s">
        <v>219</v>
      </c>
    </row>
    <row r="131" s="2" customFormat="1" ht="16.5" customHeight="1">
      <c r="A131" s="38"/>
      <c r="B131" s="39"/>
      <c r="C131" s="210" t="s">
        <v>240</v>
      </c>
      <c r="D131" s="210" t="s">
        <v>176</v>
      </c>
      <c r="E131" s="211" t="s">
        <v>216</v>
      </c>
      <c r="F131" s="212" t="s">
        <v>217</v>
      </c>
      <c r="G131" s="213" t="s">
        <v>218</v>
      </c>
      <c r="H131" s="214">
        <v>345</v>
      </c>
      <c r="I131" s="215"/>
      <c r="J131" s="216">
        <f>ROUND(I131*H131,2)</f>
        <v>0</v>
      </c>
      <c r="K131" s="212" t="s">
        <v>1</v>
      </c>
      <c r="L131" s="44"/>
      <c r="M131" s="223" t="s">
        <v>1</v>
      </c>
      <c r="N131" s="224" t="s">
        <v>41</v>
      </c>
      <c r="O131" s="225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180</v>
      </c>
      <c r="AT131" s="221" t="s">
        <v>176</v>
      </c>
      <c r="AU131" s="221" t="s">
        <v>84</v>
      </c>
      <c r="AY131" s="17" t="s">
        <v>175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180</v>
      </c>
      <c r="BM131" s="221" t="s">
        <v>241</v>
      </c>
    </row>
    <row r="132" s="2" customFormat="1" ht="6.96" customHeight="1">
      <c r="A132" s="38"/>
      <c r="B132" s="66"/>
      <c r="C132" s="67"/>
      <c r="D132" s="67"/>
      <c r="E132" s="67"/>
      <c r="F132" s="67"/>
      <c r="G132" s="67"/>
      <c r="H132" s="67"/>
      <c r="I132" s="67"/>
      <c r="J132" s="67"/>
      <c r="K132" s="67"/>
      <c r="L132" s="44"/>
      <c r="M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</sheetData>
  <sheetProtection sheet="1" autoFilter="0" formatColumns="0" formatRows="0" objects="1" scenarios="1" spinCount="100000" saltValue="OimfemLaC31fqo0HAZIJXVBGE65jGha9HX24WFcUtV5eMeH3A1aOitW8qdCENGd9Pjx2nXuS72qWExG8n155UQ==" hashValue="OJUjEV51F2VwTZIR+jE27dZs1EShDc8lrmduoU3+k6682FdO/vuxIfZuy3URMX75XLHIttgurjCXN/W9IxBfgQ==" algorithmName="SHA-512" password="CC35"/>
  <autoFilter ref="C116:K13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242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ROUND((SUM(BE117:BE131)),  2)</f>
        <v>0</v>
      </c>
      <c r="G33" s="38"/>
      <c r="H33" s="38"/>
      <c r="I33" s="155">
        <v>0.21</v>
      </c>
      <c r="J33" s="154">
        <f>ROUND(((SUM(BE117:BE131))*I33),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ROUND((SUM(BF117:BF131)),  2)</f>
        <v>0</v>
      </c>
      <c r="G34" s="38"/>
      <c r="H34" s="38"/>
      <c r="I34" s="155">
        <v>0.15</v>
      </c>
      <c r="J34" s="154">
        <f>ROUND(((SUM(BF117:BF131))*I34),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ROUND((SUM(BG117:BG131)),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ROUND((SUM(BH117:BH131)),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ROUND((SUM(BI117:BI131)),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004 - Klimatizace 1. etapa - ZC4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243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160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Klimatizace, slaboproudy - poliklinika Karviná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151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004 - Klimatizace 1. etapa - ZC4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18. 7. 2023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Statutární město Karviná</v>
      </c>
      <c r="G113" s="40"/>
      <c r="H113" s="40"/>
      <c r="I113" s="32" t="s">
        <v>30</v>
      </c>
      <c r="J113" s="36" t="str">
        <f>E21</f>
        <v>ATRIS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161</v>
      </c>
      <c r="D116" s="188" t="s">
        <v>61</v>
      </c>
      <c r="E116" s="188" t="s">
        <v>57</v>
      </c>
      <c r="F116" s="188" t="s">
        <v>58</v>
      </c>
      <c r="G116" s="188" t="s">
        <v>162</v>
      </c>
      <c r="H116" s="188" t="s">
        <v>163</v>
      </c>
      <c r="I116" s="188" t="s">
        <v>164</v>
      </c>
      <c r="J116" s="188" t="s">
        <v>156</v>
      </c>
      <c r="K116" s="189" t="s">
        <v>165</v>
      </c>
      <c r="L116" s="190"/>
      <c r="M116" s="100" t="s">
        <v>1</v>
      </c>
      <c r="N116" s="101" t="s">
        <v>40</v>
      </c>
      <c r="O116" s="101" t="s">
        <v>166</v>
      </c>
      <c r="P116" s="101" t="s">
        <v>167</v>
      </c>
      <c r="Q116" s="101" t="s">
        <v>168</v>
      </c>
      <c r="R116" s="101" t="s">
        <v>169</v>
      </c>
      <c r="S116" s="101" t="s">
        <v>170</v>
      </c>
      <c r="T116" s="102" t="s">
        <v>171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172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158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173</v>
      </c>
      <c r="F118" s="199" t="s">
        <v>244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SUM(P119:P131)</f>
        <v>0</v>
      </c>
      <c r="Q118" s="204"/>
      <c r="R118" s="205">
        <f>SUM(R119:R131)</f>
        <v>0</v>
      </c>
      <c r="S118" s="204"/>
      <c r="T118" s="206">
        <f>SUM(T119:T131)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84</v>
      </c>
      <c r="AT118" s="208" t="s">
        <v>75</v>
      </c>
      <c r="AU118" s="208" t="s">
        <v>76</v>
      </c>
      <c r="AY118" s="207" t="s">
        <v>175</v>
      </c>
      <c r="BK118" s="209">
        <f>SUM(BK119:BK131)</f>
        <v>0</v>
      </c>
    </row>
    <row r="119" s="2" customFormat="1" ht="78" customHeight="1">
      <c r="A119" s="38"/>
      <c r="B119" s="39"/>
      <c r="C119" s="210" t="s">
        <v>84</v>
      </c>
      <c r="D119" s="210" t="s">
        <v>176</v>
      </c>
      <c r="E119" s="211" t="s">
        <v>245</v>
      </c>
      <c r="F119" s="212" t="s">
        <v>246</v>
      </c>
      <c r="G119" s="213" t="s">
        <v>179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180</v>
      </c>
      <c r="AT119" s="221" t="s">
        <v>176</v>
      </c>
      <c r="AU119" s="221" t="s">
        <v>84</v>
      </c>
      <c r="AY119" s="17" t="s">
        <v>175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180</v>
      </c>
      <c r="BM119" s="221" t="s">
        <v>86</v>
      </c>
    </row>
    <row r="120" s="2" customFormat="1" ht="44.25" customHeight="1">
      <c r="A120" s="38"/>
      <c r="B120" s="39"/>
      <c r="C120" s="210" t="s">
        <v>86</v>
      </c>
      <c r="D120" s="210" t="s">
        <v>176</v>
      </c>
      <c r="E120" s="211" t="s">
        <v>247</v>
      </c>
      <c r="F120" s="212" t="s">
        <v>182</v>
      </c>
      <c r="G120" s="213" t="s">
        <v>179</v>
      </c>
      <c r="H120" s="214">
        <v>6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180</v>
      </c>
    </row>
    <row r="121" s="2" customFormat="1" ht="44.25" customHeight="1">
      <c r="A121" s="38"/>
      <c r="B121" s="39"/>
      <c r="C121" s="210" t="s">
        <v>183</v>
      </c>
      <c r="D121" s="210" t="s">
        <v>176</v>
      </c>
      <c r="E121" s="211" t="s">
        <v>248</v>
      </c>
      <c r="F121" s="212" t="s">
        <v>185</v>
      </c>
      <c r="G121" s="213" t="s">
        <v>179</v>
      </c>
      <c r="H121" s="214">
        <v>13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186</v>
      </c>
    </row>
    <row r="122" s="2" customFormat="1" ht="44.25" customHeight="1">
      <c r="A122" s="38"/>
      <c r="B122" s="39"/>
      <c r="C122" s="210" t="s">
        <v>180</v>
      </c>
      <c r="D122" s="210" t="s">
        <v>176</v>
      </c>
      <c r="E122" s="211" t="s">
        <v>249</v>
      </c>
      <c r="F122" s="212" t="s">
        <v>188</v>
      </c>
      <c r="G122" s="213" t="s">
        <v>179</v>
      </c>
      <c r="H122" s="214">
        <v>5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180</v>
      </c>
      <c r="AT122" s="221" t="s">
        <v>176</v>
      </c>
      <c r="AU122" s="221" t="s">
        <v>84</v>
      </c>
      <c r="AY122" s="17" t="s">
        <v>175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180</v>
      </c>
      <c r="BM122" s="221" t="s">
        <v>189</v>
      </c>
    </row>
    <row r="123" s="2" customFormat="1" ht="44.25" customHeight="1">
      <c r="A123" s="38"/>
      <c r="B123" s="39"/>
      <c r="C123" s="210" t="s">
        <v>190</v>
      </c>
      <c r="D123" s="210" t="s">
        <v>176</v>
      </c>
      <c r="E123" s="211" t="s">
        <v>250</v>
      </c>
      <c r="F123" s="212" t="s">
        <v>192</v>
      </c>
      <c r="G123" s="213" t="s">
        <v>179</v>
      </c>
      <c r="H123" s="214">
        <v>1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193</v>
      </c>
    </row>
    <row r="124" s="2" customFormat="1" ht="44.25" customHeight="1">
      <c r="A124" s="38"/>
      <c r="B124" s="39"/>
      <c r="C124" s="210" t="s">
        <v>186</v>
      </c>
      <c r="D124" s="210" t="s">
        <v>176</v>
      </c>
      <c r="E124" s="211" t="s">
        <v>251</v>
      </c>
      <c r="F124" s="212" t="s">
        <v>229</v>
      </c>
      <c r="G124" s="213" t="s">
        <v>179</v>
      </c>
      <c r="H124" s="214">
        <v>1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41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180</v>
      </c>
      <c r="AT124" s="221" t="s">
        <v>176</v>
      </c>
      <c r="AU124" s="221" t="s">
        <v>84</v>
      </c>
      <c r="AY124" s="17" t="s">
        <v>175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84</v>
      </c>
      <c r="BK124" s="222">
        <f>ROUND(I124*H124,2)</f>
        <v>0</v>
      </c>
      <c r="BL124" s="17" t="s">
        <v>180</v>
      </c>
      <c r="BM124" s="221" t="s">
        <v>196</v>
      </c>
    </row>
    <row r="125" s="2" customFormat="1" ht="24.15" customHeight="1">
      <c r="A125" s="38"/>
      <c r="B125" s="39"/>
      <c r="C125" s="210" t="s">
        <v>197</v>
      </c>
      <c r="D125" s="210" t="s">
        <v>176</v>
      </c>
      <c r="E125" s="211" t="s">
        <v>194</v>
      </c>
      <c r="F125" s="212" t="s">
        <v>195</v>
      </c>
      <c r="G125" s="213" t="s">
        <v>179</v>
      </c>
      <c r="H125" s="214">
        <v>26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41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180</v>
      </c>
      <c r="AT125" s="221" t="s">
        <v>176</v>
      </c>
      <c r="AU125" s="221" t="s">
        <v>84</v>
      </c>
      <c r="AY125" s="17" t="s">
        <v>175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84</v>
      </c>
      <c r="BK125" s="222">
        <f>ROUND(I125*H125,2)</f>
        <v>0</v>
      </c>
      <c r="BL125" s="17" t="s">
        <v>180</v>
      </c>
      <c r="BM125" s="221" t="s">
        <v>200</v>
      </c>
    </row>
    <row r="126" s="2" customFormat="1" ht="37.8" customHeight="1">
      <c r="A126" s="38"/>
      <c r="B126" s="39"/>
      <c r="C126" s="210" t="s">
        <v>189</v>
      </c>
      <c r="D126" s="210" t="s">
        <v>176</v>
      </c>
      <c r="E126" s="211" t="s">
        <v>198</v>
      </c>
      <c r="F126" s="212" t="s">
        <v>199</v>
      </c>
      <c r="G126" s="213" t="s">
        <v>179</v>
      </c>
      <c r="H126" s="214">
        <v>1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41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180</v>
      </c>
      <c r="AT126" s="221" t="s">
        <v>176</v>
      </c>
      <c r="AU126" s="221" t="s">
        <v>84</v>
      </c>
      <c r="AY126" s="17" t="s">
        <v>175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84</v>
      </c>
      <c r="BK126" s="222">
        <f>ROUND(I126*H126,2)</f>
        <v>0</v>
      </c>
      <c r="BL126" s="17" t="s">
        <v>180</v>
      </c>
      <c r="BM126" s="221" t="s">
        <v>203</v>
      </c>
    </row>
    <row r="127" s="2" customFormat="1" ht="16.5" customHeight="1">
      <c r="A127" s="38"/>
      <c r="B127" s="39"/>
      <c r="C127" s="210" t="s">
        <v>204</v>
      </c>
      <c r="D127" s="210" t="s">
        <v>176</v>
      </c>
      <c r="E127" s="211" t="s">
        <v>201</v>
      </c>
      <c r="F127" s="212" t="s">
        <v>202</v>
      </c>
      <c r="G127" s="213" t="s">
        <v>179</v>
      </c>
      <c r="H127" s="214">
        <v>25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41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180</v>
      </c>
      <c r="AT127" s="221" t="s">
        <v>176</v>
      </c>
      <c r="AU127" s="221" t="s">
        <v>84</v>
      </c>
      <c r="AY127" s="17" t="s">
        <v>175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84</v>
      </c>
      <c r="BK127" s="222">
        <f>ROUND(I127*H127,2)</f>
        <v>0</v>
      </c>
      <c r="BL127" s="17" t="s">
        <v>180</v>
      </c>
      <c r="BM127" s="221" t="s">
        <v>208</v>
      </c>
    </row>
    <row r="128" s="2" customFormat="1" ht="55.5" customHeight="1">
      <c r="A128" s="38"/>
      <c r="B128" s="39"/>
      <c r="C128" s="210" t="s">
        <v>193</v>
      </c>
      <c r="D128" s="210" t="s">
        <v>176</v>
      </c>
      <c r="E128" s="211" t="s">
        <v>205</v>
      </c>
      <c r="F128" s="212" t="s">
        <v>206</v>
      </c>
      <c r="G128" s="213" t="s">
        <v>207</v>
      </c>
      <c r="H128" s="214">
        <v>261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41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180</v>
      </c>
      <c r="AT128" s="221" t="s">
        <v>176</v>
      </c>
      <c r="AU128" s="221" t="s">
        <v>84</v>
      </c>
      <c r="AY128" s="17" t="s">
        <v>175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84</v>
      </c>
      <c r="BK128" s="222">
        <f>ROUND(I128*H128,2)</f>
        <v>0</v>
      </c>
      <c r="BL128" s="17" t="s">
        <v>180</v>
      </c>
      <c r="BM128" s="221" t="s">
        <v>211</v>
      </c>
    </row>
    <row r="129" s="2" customFormat="1" ht="24.15" customHeight="1">
      <c r="A129" s="38"/>
      <c r="B129" s="39"/>
      <c r="C129" s="210" t="s">
        <v>212</v>
      </c>
      <c r="D129" s="210" t="s">
        <v>176</v>
      </c>
      <c r="E129" s="211" t="s">
        <v>209</v>
      </c>
      <c r="F129" s="212" t="s">
        <v>210</v>
      </c>
      <c r="G129" s="213" t="s">
        <v>207</v>
      </c>
      <c r="H129" s="214">
        <v>4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41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180</v>
      </c>
      <c r="AT129" s="221" t="s">
        <v>176</v>
      </c>
      <c r="AU129" s="221" t="s">
        <v>84</v>
      </c>
      <c r="AY129" s="17" t="s">
        <v>175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84</v>
      </c>
      <c r="BK129" s="222">
        <f>ROUND(I129*H129,2)</f>
        <v>0</v>
      </c>
      <c r="BL129" s="17" t="s">
        <v>180</v>
      </c>
      <c r="BM129" s="221" t="s">
        <v>215</v>
      </c>
    </row>
    <row r="130" s="2" customFormat="1" ht="49.05" customHeight="1">
      <c r="A130" s="38"/>
      <c r="B130" s="39"/>
      <c r="C130" s="210" t="s">
        <v>196</v>
      </c>
      <c r="D130" s="210" t="s">
        <v>176</v>
      </c>
      <c r="E130" s="211" t="s">
        <v>213</v>
      </c>
      <c r="F130" s="212" t="s">
        <v>214</v>
      </c>
      <c r="G130" s="213" t="s">
        <v>179</v>
      </c>
      <c r="H130" s="214">
        <v>1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41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180</v>
      </c>
      <c r="AT130" s="221" t="s">
        <v>176</v>
      </c>
      <c r="AU130" s="221" t="s">
        <v>84</v>
      </c>
      <c r="AY130" s="17" t="s">
        <v>175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84</v>
      </c>
      <c r="BK130" s="222">
        <f>ROUND(I130*H130,2)</f>
        <v>0</v>
      </c>
      <c r="BL130" s="17" t="s">
        <v>180</v>
      </c>
      <c r="BM130" s="221" t="s">
        <v>219</v>
      </c>
    </row>
    <row r="131" s="2" customFormat="1" ht="16.5" customHeight="1">
      <c r="A131" s="38"/>
      <c r="B131" s="39"/>
      <c r="C131" s="210" t="s">
        <v>240</v>
      </c>
      <c r="D131" s="210" t="s">
        <v>176</v>
      </c>
      <c r="E131" s="211" t="s">
        <v>216</v>
      </c>
      <c r="F131" s="212" t="s">
        <v>217</v>
      </c>
      <c r="G131" s="213" t="s">
        <v>218</v>
      </c>
      <c r="H131" s="214">
        <v>342</v>
      </c>
      <c r="I131" s="215"/>
      <c r="J131" s="216">
        <f>ROUND(I131*H131,2)</f>
        <v>0</v>
      </c>
      <c r="K131" s="212" t="s">
        <v>1</v>
      </c>
      <c r="L131" s="44"/>
      <c r="M131" s="223" t="s">
        <v>1</v>
      </c>
      <c r="N131" s="224" t="s">
        <v>41</v>
      </c>
      <c r="O131" s="225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180</v>
      </c>
      <c r="AT131" s="221" t="s">
        <v>176</v>
      </c>
      <c r="AU131" s="221" t="s">
        <v>84</v>
      </c>
      <c r="AY131" s="17" t="s">
        <v>175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84</v>
      </c>
      <c r="BK131" s="222">
        <f>ROUND(I131*H131,2)</f>
        <v>0</v>
      </c>
      <c r="BL131" s="17" t="s">
        <v>180</v>
      </c>
      <c r="BM131" s="221" t="s">
        <v>241</v>
      </c>
    </row>
    <row r="132" s="2" customFormat="1" ht="6.96" customHeight="1">
      <c r="A132" s="38"/>
      <c r="B132" s="66"/>
      <c r="C132" s="67"/>
      <c r="D132" s="67"/>
      <c r="E132" s="67"/>
      <c r="F132" s="67"/>
      <c r="G132" s="67"/>
      <c r="H132" s="67"/>
      <c r="I132" s="67"/>
      <c r="J132" s="67"/>
      <c r="K132" s="67"/>
      <c r="L132" s="44"/>
      <c r="M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</sheetData>
  <sheetProtection sheet="1" autoFilter="0" formatColumns="0" formatRows="0" objects="1" scenarios="1" spinCount="100000" saltValue="CV8u52QsAnDXg2+Z9iswGkUyXMDIOeRY61l6JGpZeCAyq7HPCsRalG+zbMJtgOyahJn224RCKVzs1ocdWWJZxw==" hashValue="eJr815o0AfwB6h9m9fquhTm92pOiaI7nGv5ChFBcW3KvbG1Qxwkm+iOeUOoc5BZBA3vCZIOpFcaE5PHr1eN1Nw==" algorithmName="SHA-512" password="CC35"/>
  <autoFilter ref="C116:K13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252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ROUND((SUM(BE117:BE124)),  2)</f>
        <v>0</v>
      </c>
      <c r="G33" s="38"/>
      <c r="H33" s="38"/>
      <c r="I33" s="155">
        <v>0.21</v>
      </c>
      <c r="J33" s="154">
        <f>ROUND(((SUM(BE117:BE124))*I33),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ROUND((SUM(BF117:BF124)),  2)</f>
        <v>0</v>
      </c>
      <c r="G34" s="38"/>
      <c r="H34" s="38"/>
      <c r="I34" s="155">
        <v>0.15</v>
      </c>
      <c r="J34" s="154">
        <f>ROUND(((SUM(BF117:BF124))*I34),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ROUND((SUM(BG117:BG124)),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ROUND((SUM(BH117:BH124)),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ROUND((SUM(BI117:BI124)),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005 - Ostatní a vedlejší náklady 1.etapa klimatizace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253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160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Klimatizace, slaboproudy - poliklinika Karviná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151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 xml:space="preserve">005 - Ostatní a vedlejší náklady 1.etapa klimatizace 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18. 7. 2023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Statutární město Karviná</v>
      </c>
      <c r="G113" s="40"/>
      <c r="H113" s="40"/>
      <c r="I113" s="32" t="s">
        <v>30</v>
      </c>
      <c r="J113" s="36" t="str">
        <f>E21</f>
        <v>ATRIS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161</v>
      </c>
      <c r="D116" s="188" t="s">
        <v>61</v>
      </c>
      <c r="E116" s="188" t="s">
        <v>57</v>
      </c>
      <c r="F116" s="188" t="s">
        <v>58</v>
      </c>
      <c r="G116" s="188" t="s">
        <v>162</v>
      </c>
      <c r="H116" s="188" t="s">
        <v>163</v>
      </c>
      <c r="I116" s="188" t="s">
        <v>164</v>
      </c>
      <c r="J116" s="188" t="s">
        <v>156</v>
      </c>
      <c r="K116" s="189" t="s">
        <v>165</v>
      </c>
      <c r="L116" s="190"/>
      <c r="M116" s="100" t="s">
        <v>1</v>
      </c>
      <c r="N116" s="101" t="s">
        <v>40</v>
      </c>
      <c r="O116" s="101" t="s">
        <v>166</v>
      </c>
      <c r="P116" s="101" t="s">
        <v>167</v>
      </c>
      <c r="Q116" s="101" t="s">
        <v>168</v>
      </c>
      <c r="R116" s="101" t="s">
        <v>169</v>
      </c>
      <c r="S116" s="101" t="s">
        <v>170</v>
      </c>
      <c r="T116" s="102" t="s">
        <v>171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172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158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173</v>
      </c>
      <c r="F118" s="199" t="s">
        <v>254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SUM(P119:P124)</f>
        <v>0</v>
      </c>
      <c r="Q118" s="204"/>
      <c r="R118" s="205">
        <f>SUM(R119:R124)</f>
        <v>0</v>
      </c>
      <c r="S118" s="204"/>
      <c r="T118" s="206">
        <f>SUM(T119:T124)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84</v>
      </c>
      <c r="AT118" s="208" t="s">
        <v>75</v>
      </c>
      <c r="AU118" s="208" t="s">
        <v>76</v>
      </c>
      <c r="AY118" s="207" t="s">
        <v>175</v>
      </c>
      <c r="BK118" s="209">
        <f>SUM(BK119:BK124)</f>
        <v>0</v>
      </c>
    </row>
    <row r="119" s="2" customFormat="1" ht="24.15" customHeight="1">
      <c r="A119" s="38"/>
      <c r="B119" s="39"/>
      <c r="C119" s="210" t="s">
        <v>190</v>
      </c>
      <c r="D119" s="210" t="s">
        <v>176</v>
      </c>
      <c r="E119" s="211" t="s">
        <v>255</v>
      </c>
      <c r="F119" s="212" t="s">
        <v>256</v>
      </c>
      <c r="G119" s="213" t="s">
        <v>257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180</v>
      </c>
      <c r="AT119" s="221" t="s">
        <v>176</v>
      </c>
      <c r="AU119" s="221" t="s">
        <v>84</v>
      </c>
      <c r="AY119" s="17" t="s">
        <v>175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180</v>
      </c>
      <c r="BM119" s="221" t="s">
        <v>86</v>
      </c>
    </row>
    <row r="120" s="2" customFormat="1" ht="24.15" customHeight="1">
      <c r="A120" s="38"/>
      <c r="B120" s="39"/>
      <c r="C120" s="210" t="s">
        <v>186</v>
      </c>
      <c r="D120" s="210" t="s">
        <v>176</v>
      </c>
      <c r="E120" s="211" t="s">
        <v>258</v>
      </c>
      <c r="F120" s="212" t="s">
        <v>259</v>
      </c>
      <c r="G120" s="213" t="s">
        <v>257</v>
      </c>
      <c r="H120" s="214">
        <v>1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180</v>
      </c>
    </row>
    <row r="121" s="2" customFormat="1" ht="24.15" customHeight="1">
      <c r="A121" s="38"/>
      <c r="B121" s="39"/>
      <c r="C121" s="210" t="s">
        <v>197</v>
      </c>
      <c r="D121" s="210" t="s">
        <v>176</v>
      </c>
      <c r="E121" s="211" t="s">
        <v>260</v>
      </c>
      <c r="F121" s="212" t="s">
        <v>261</v>
      </c>
      <c r="G121" s="213" t="s">
        <v>257</v>
      </c>
      <c r="H121" s="214">
        <v>1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186</v>
      </c>
    </row>
    <row r="122" s="2" customFormat="1" ht="21.75" customHeight="1">
      <c r="A122" s="38"/>
      <c r="B122" s="39"/>
      <c r="C122" s="210" t="s">
        <v>189</v>
      </c>
      <c r="D122" s="210" t="s">
        <v>176</v>
      </c>
      <c r="E122" s="211" t="s">
        <v>262</v>
      </c>
      <c r="F122" s="212" t="s">
        <v>263</v>
      </c>
      <c r="G122" s="213" t="s">
        <v>257</v>
      </c>
      <c r="H122" s="214">
        <v>1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180</v>
      </c>
      <c r="AT122" s="221" t="s">
        <v>176</v>
      </c>
      <c r="AU122" s="221" t="s">
        <v>84</v>
      </c>
      <c r="AY122" s="17" t="s">
        <v>175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180</v>
      </c>
      <c r="BM122" s="221" t="s">
        <v>189</v>
      </c>
    </row>
    <row r="123" s="2" customFormat="1" ht="21.75" customHeight="1">
      <c r="A123" s="38"/>
      <c r="B123" s="39"/>
      <c r="C123" s="210" t="s">
        <v>204</v>
      </c>
      <c r="D123" s="210" t="s">
        <v>176</v>
      </c>
      <c r="E123" s="211" t="s">
        <v>264</v>
      </c>
      <c r="F123" s="212" t="s">
        <v>265</v>
      </c>
      <c r="G123" s="213" t="s">
        <v>257</v>
      </c>
      <c r="H123" s="214">
        <v>1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41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193</v>
      </c>
    </row>
    <row r="124" s="2" customFormat="1" ht="24.15" customHeight="1">
      <c r="A124" s="38"/>
      <c r="B124" s="39"/>
      <c r="C124" s="210" t="s">
        <v>193</v>
      </c>
      <c r="D124" s="210" t="s">
        <v>176</v>
      </c>
      <c r="E124" s="211" t="s">
        <v>266</v>
      </c>
      <c r="F124" s="212" t="s">
        <v>267</v>
      </c>
      <c r="G124" s="213" t="s">
        <v>257</v>
      </c>
      <c r="H124" s="214">
        <v>1</v>
      </c>
      <c r="I124" s="215"/>
      <c r="J124" s="216">
        <f>ROUND(I124*H124,2)</f>
        <v>0</v>
      </c>
      <c r="K124" s="212" t="s">
        <v>1</v>
      </c>
      <c r="L124" s="44"/>
      <c r="M124" s="223" t="s">
        <v>1</v>
      </c>
      <c r="N124" s="224" t="s">
        <v>41</v>
      </c>
      <c r="O124" s="225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180</v>
      </c>
      <c r="AT124" s="221" t="s">
        <v>176</v>
      </c>
      <c r="AU124" s="221" t="s">
        <v>84</v>
      </c>
      <c r="AY124" s="17" t="s">
        <v>175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84</v>
      </c>
      <c r="BK124" s="222">
        <f>ROUND(I124*H124,2)</f>
        <v>0</v>
      </c>
      <c r="BL124" s="17" t="s">
        <v>180</v>
      </c>
      <c r="BM124" s="221" t="s">
        <v>196</v>
      </c>
    </row>
    <row r="125" s="2" customFormat="1" ht="6.96" customHeight="1">
      <c r="A125" s="38"/>
      <c r="B125" s="66"/>
      <c r="C125" s="67"/>
      <c r="D125" s="67"/>
      <c r="E125" s="67"/>
      <c r="F125" s="67"/>
      <c r="G125" s="67"/>
      <c r="H125" s="67"/>
      <c r="I125" s="67"/>
      <c r="J125" s="67"/>
      <c r="K125" s="67"/>
      <c r="L125" s="44"/>
      <c r="M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</sheetData>
  <sheetProtection sheet="1" autoFilter="0" formatColumns="0" formatRows="0" objects="1" scenarios="1" spinCount="100000" saltValue="cBcaRjKekmRg59gmDZDdBfRTeUjk/Qe+xKisVrk+lBfmK+5VIQvdIBqDY0JsuIVQeLBnJDMOJ5YaeffuIAHycQ==" hashValue="dY/gf0jwxxv0K96skq5vjogHwBkzEZw/cAbJ8DgwQHny5qUZisWMReLoLDjW4HywCPJ7H+/Y9SD8Zi8JIn9KVQ==" algorithmName="SHA-512" password="CC35"/>
  <autoFilter ref="C116:K12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268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ROUND((SUM(BE117:BE123)),  2)</f>
        <v>0</v>
      </c>
      <c r="G33" s="38"/>
      <c r="H33" s="38"/>
      <c r="I33" s="155">
        <v>0.21</v>
      </c>
      <c r="J33" s="154">
        <f>ROUND(((SUM(BE117:BE123))*I33),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ROUND((SUM(BF117:BF123)),  2)</f>
        <v>0</v>
      </c>
      <c r="G34" s="38"/>
      <c r="H34" s="38"/>
      <c r="I34" s="155">
        <v>0.15</v>
      </c>
      <c r="J34" s="154">
        <f>ROUND(((SUM(BF117:BF123))*I34),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ROUND((SUM(BG117:BG123)),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ROUND((SUM(BH117:BH123)),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ROUND((SUM(BI117:BI123)),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006 - Klimatizace 2. etapa - ZC6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269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160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Klimatizace, slaboproudy - poliklinika Karviná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151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006 - Klimatizace 2. etapa - ZC6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18. 7. 2023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Statutární město Karviná</v>
      </c>
      <c r="G113" s="40"/>
      <c r="H113" s="40"/>
      <c r="I113" s="32" t="s">
        <v>30</v>
      </c>
      <c r="J113" s="36" t="str">
        <f>E21</f>
        <v>ATRIS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161</v>
      </c>
      <c r="D116" s="188" t="s">
        <v>61</v>
      </c>
      <c r="E116" s="188" t="s">
        <v>57</v>
      </c>
      <c r="F116" s="188" t="s">
        <v>58</v>
      </c>
      <c r="G116" s="188" t="s">
        <v>162</v>
      </c>
      <c r="H116" s="188" t="s">
        <v>163</v>
      </c>
      <c r="I116" s="188" t="s">
        <v>164</v>
      </c>
      <c r="J116" s="188" t="s">
        <v>156</v>
      </c>
      <c r="K116" s="189" t="s">
        <v>165</v>
      </c>
      <c r="L116" s="190"/>
      <c r="M116" s="100" t="s">
        <v>1</v>
      </c>
      <c r="N116" s="101" t="s">
        <v>40</v>
      </c>
      <c r="O116" s="101" t="s">
        <v>166</v>
      </c>
      <c r="P116" s="101" t="s">
        <v>167</v>
      </c>
      <c r="Q116" s="101" t="s">
        <v>168</v>
      </c>
      <c r="R116" s="101" t="s">
        <v>169</v>
      </c>
      <c r="S116" s="101" t="s">
        <v>170</v>
      </c>
      <c r="T116" s="102" t="s">
        <v>171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172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158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173</v>
      </c>
      <c r="F118" s="199" t="s">
        <v>270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SUM(P119:P123)</f>
        <v>0</v>
      </c>
      <c r="Q118" s="204"/>
      <c r="R118" s="205">
        <f>SUM(R119:R123)</f>
        <v>0</v>
      </c>
      <c r="S118" s="204"/>
      <c r="T118" s="206">
        <f>SUM(T119:T123)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84</v>
      </c>
      <c r="AT118" s="208" t="s">
        <v>75</v>
      </c>
      <c r="AU118" s="208" t="s">
        <v>76</v>
      </c>
      <c r="AY118" s="207" t="s">
        <v>175</v>
      </c>
      <c r="BK118" s="209">
        <f>SUM(BK119:BK123)</f>
        <v>0</v>
      </c>
    </row>
    <row r="119" s="2" customFormat="1" ht="16.5" customHeight="1">
      <c r="A119" s="38"/>
      <c r="B119" s="39"/>
      <c r="C119" s="210" t="s">
        <v>84</v>
      </c>
      <c r="D119" s="210" t="s">
        <v>176</v>
      </c>
      <c r="E119" s="211" t="s">
        <v>194</v>
      </c>
      <c r="F119" s="212" t="s">
        <v>202</v>
      </c>
      <c r="G119" s="213" t="s">
        <v>179</v>
      </c>
      <c r="H119" s="214">
        <v>18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180</v>
      </c>
      <c r="AT119" s="221" t="s">
        <v>176</v>
      </c>
      <c r="AU119" s="221" t="s">
        <v>84</v>
      </c>
      <c r="AY119" s="17" t="s">
        <v>175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180</v>
      </c>
      <c r="BM119" s="221" t="s">
        <v>86</v>
      </c>
    </row>
    <row r="120" s="2" customFormat="1" ht="55.5" customHeight="1">
      <c r="A120" s="38"/>
      <c r="B120" s="39"/>
      <c r="C120" s="210" t="s">
        <v>86</v>
      </c>
      <c r="D120" s="210" t="s">
        <v>176</v>
      </c>
      <c r="E120" s="211" t="s">
        <v>198</v>
      </c>
      <c r="F120" s="212" t="s">
        <v>206</v>
      </c>
      <c r="G120" s="213" t="s">
        <v>207</v>
      </c>
      <c r="H120" s="214">
        <v>288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180</v>
      </c>
    </row>
    <row r="121" s="2" customFormat="1" ht="24.15" customHeight="1">
      <c r="A121" s="38"/>
      <c r="B121" s="39"/>
      <c r="C121" s="210" t="s">
        <v>183</v>
      </c>
      <c r="D121" s="210" t="s">
        <v>176</v>
      </c>
      <c r="E121" s="211" t="s">
        <v>201</v>
      </c>
      <c r="F121" s="212" t="s">
        <v>210</v>
      </c>
      <c r="G121" s="213" t="s">
        <v>207</v>
      </c>
      <c r="H121" s="214">
        <v>5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186</v>
      </c>
    </row>
    <row r="122" s="2" customFormat="1" ht="33" customHeight="1">
      <c r="A122" s="38"/>
      <c r="B122" s="39"/>
      <c r="C122" s="210" t="s">
        <v>180</v>
      </c>
      <c r="D122" s="210" t="s">
        <v>176</v>
      </c>
      <c r="E122" s="211" t="s">
        <v>205</v>
      </c>
      <c r="F122" s="212" t="s">
        <v>271</v>
      </c>
      <c r="G122" s="213" t="s">
        <v>179</v>
      </c>
      <c r="H122" s="214">
        <v>19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180</v>
      </c>
      <c r="AT122" s="221" t="s">
        <v>176</v>
      </c>
      <c r="AU122" s="221" t="s">
        <v>84</v>
      </c>
      <c r="AY122" s="17" t="s">
        <v>175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180</v>
      </c>
      <c r="BM122" s="221" t="s">
        <v>189</v>
      </c>
    </row>
    <row r="123" s="2" customFormat="1" ht="16.5" customHeight="1">
      <c r="A123" s="38"/>
      <c r="B123" s="39"/>
      <c r="C123" s="210" t="s">
        <v>190</v>
      </c>
      <c r="D123" s="210" t="s">
        <v>176</v>
      </c>
      <c r="E123" s="211" t="s">
        <v>209</v>
      </c>
      <c r="F123" s="212" t="s">
        <v>217</v>
      </c>
      <c r="G123" s="213" t="s">
        <v>218</v>
      </c>
      <c r="H123" s="214">
        <v>378</v>
      </c>
      <c r="I123" s="215"/>
      <c r="J123" s="216">
        <f>ROUND(I123*H123,2)</f>
        <v>0</v>
      </c>
      <c r="K123" s="212" t="s">
        <v>1</v>
      </c>
      <c r="L123" s="44"/>
      <c r="M123" s="223" t="s">
        <v>1</v>
      </c>
      <c r="N123" s="224" t="s">
        <v>41</v>
      </c>
      <c r="O123" s="225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193</v>
      </c>
    </row>
    <row r="124" s="2" customFormat="1" ht="6.96" customHeight="1">
      <c r="A124" s="38"/>
      <c r="B124" s="66"/>
      <c r="C124" s="67"/>
      <c r="D124" s="67"/>
      <c r="E124" s="67"/>
      <c r="F124" s="67"/>
      <c r="G124" s="67"/>
      <c r="H124" s="67"/>
      <c r="I124" s="67"/>
      <c r="J124" s="67"/>
      <c r="K124" s="67"/>
      <c r="L124" s="44"/>
      <c r="M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</sheetData>
  <sheetProtection sheet="1" autoFilter="0" formatColumns="0" formatRows="0" objects="1" scenarios="1" spinCount="100000" saltValue="1FKgrgMgs7/BCwsW7gzTi9sDqgpsLiDYAvOzCl1sGI5aAi4s4yQCbL/HXbKpYm1zG1hOl6LzXM64UCnHqYkTXg==" hashValue="OkxP8ultcm4CCG5T9ai3R7echu3MmtbXk/FI6Gl9HqCE4ICsoEy7tq5K7+b9WlznueJgbG830amkER3LMIwIaQ==" algorithmName="SHA-512" password="CC35"/>
  <autoFilter ref="C116:K12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272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ROUND((SUM(BE117:BE123)),  2)</f>
        <v>0</v>
      </c>
      <c r="G33" s="38"/>
      <c r="H33" s="38"/>
      <c r="I33" s="155">
        <v>0.21</v>
      </c>
      <c r="J33" s="154">
        <f>ROUND(((SUM(BE117:BE123))*I33),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ROUND((SUM(BF117:BF123)),  2)</f>
        <v>0</v>
      </c>
      <c r="G34" s="38"/>
      <c r="H34" s="38"/>
      <c r="I34" s="155">
        <v>0.15</v>
      </c>
      <c r="J34" s="154">
        <f>ROUND(((SUM(BF117:BF123))*I34),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ROUND((SUM(BG117:BG123)),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ROUND((SUM(BH117:BH123)),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ROUND((SUM(BI117:BI123)),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007 - Klimatizace 2. etapa - ZC7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273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160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Klimatizace, slaboproudy - poliklinika Karviná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151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007 - Klimatizace 2. etapa - ZC7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18. 7. 2023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Statutární město Karviná</v>
      </c>
      <c r="G113" s="40"/>
      <c r="H113" s="40"/>
      <c r="I113" s="32" t="s">
        <v>30</v>
      </c>
      <c r="J113" s="36" t="str">
        <f>E21</f>
        <v>ATRIS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161</v>
      </c>
      <c r="D116" s="188" t="s">
        <v>61</v>
      </c>
      <c r="E116" s="188" t="s">
        <v>57</v>
      </c>
      <c r="F116" s="188" t="s">
        <v>58</v>
      </c>
      <c r="G116" s="188" t="s">
        <v>162</v>
      </c>
      <c r="H116" s="188" t="s">
        <v>163</v>
      </c>
      <c r="I116" s="188" t="s">
        <v>164</v>
      </c>
      <c r="J116" s="188" t="s">
        <v>156</v>
      </c>
      <c r="K116" s="189" t="s">
        <v>165</v>
      </c>
      <c r="L116" s="190"/>
      <c r="M116" s="100" t="s">
        <v>1</v>
      </c>
      <c r="N116" s="101" t="s">
        <v>40</v>
      </c>
      <c r="O116" s="101" t="s">
        <v>166</v>
      </c>
      <c r="P116" s="101" t="s">
        <v>167</v>
      </c>
      <c r="Q116" s="101" t="s">
        <v>168</v>
      </c>
      <c r="R116" s="101" t="s">
        <v>169</v>
      </c>
      <c r="S116" s="101" t="s">
        <v>170</v>
      </c>
      <c r="T116" s="102" t="s">
        <v>171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172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158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173</v>
      </c>
      <c r="F118" s="199" t="s">
        <v>274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SUM(P119:P123)</f>
        <v>0</v>
      </c>
      <c r="Q118" s="204"/>
      <c r="R118" s="205">
        <f>SUM(R119:R123)</f>
        <v>0</v>
      </c>
      <c r="S118" s="204"/>
      <c r="T118" s="206">
        <f>SUM(T119:T123)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84</v>
      </c>
      <c r="AT118" s="208" t="s">
        <v>75</v>
      </c>
      <c r="AU118" s="208" t="s">
        <v>76</v>
      </c>
      <c r="AY118" s="207" t="s">
        <v>175</v>
      </c>
      <c r="BK118" s="209">
        <f>SUM(BK119:BK123)</f>
        <v>0</v>
      </c>
    </row>
    <row r="119" s="2" customFormat="1" ht="16.5" customHeight="1">
      <c r="A119" s="38"/>
      <c r="B119" s="39"/>
      <c r="C119" s="210" t="s">
        <v>84</v>
      </c>
      <c r="D119" s="210" t="s">
        <v>176</v>
      </c>
      <c r="E119" s="211" t="s">
        <v>194</v>
      </c>
      <c r="F119" s="212" t="s">
        <v>202</v>
      </c>
      <c r="G119" s="213" t="s">
        <v>179</v>
      </c>
      <c r="H119" s="214">
        <v>12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180</v>
      </c>
      <c r="AT119" s="221" t="s">
        <v>176</v>
      </c>
      <c r="AU119" s="221" t="s">
        <v>84</v>
      </c>
      <c r="AY119" s="17" t="s">
        <v>175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180</v>
      </c>
      <c r="BM119" s="221" t="s">
        <v>86</v>
      </c>
    </row>
    <row r="120" s="2" customFormat="1" ht="55.5" customHeight="1">
      <c r="A120" s="38"/>
      <c r="B120" s="39"/>
      <c r="C120" s="210" t="s">
        <v>86</v>
      </c>
      <c r="D120" s="210" t="s">
        <v>176</v>
      </c>
      <c r="E120" s="211" t="s">
        <v>198</v>
      </c>
      <c r="F120" s="212" t="s">
        <v>206</v>
      </c>
      <c r="G120" s="213" t="s">
        <v>207</v>
      </c>
      <c r="H120" s="214">
        <v>261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180</v>
      </c>
    </row>
    <row r="121" s="2" customFormat="1" ht="24.15" customHeight="1">
      <c r="A121" s="38"/>
      <c r="B121" s="39"/>
      <c r="C121" s="210" t="s">
        <v>183</v>
      </c>
      <c r="D121" s="210" t="s">
        <v>176</v>
      </c>
      <c r="E121" s="211" t="s">
        <v>201</v>
      </c>
      <c r="F121" s="212" t="s">
        <v>210</v>
      </c>
      <c r="G121" s="213" t="s">
        <v>207</v>
      </c>
      <c r="H121" s="214">
        <v>7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186</v>
      </c>
    </row>
    <row r="122" s="2" customFormat="1" ht="33" customHeight="1">
      <c r="A122" s="38"/>
      <c r="B122" s="39"/>
      <c r="C122" s="210" t="s">
        <v>180</v>
      </c>
      <c r="D122" s="210" t="s">
        <v>176</v>
      </c>
      <c r="E122" s="211" t="s">
        <v>205</v>
      </c>
      <c r="F122" s="212" t="s">
        <v>271</v>
      </c>
      <c r="G122" s="213" t="s">
        <v>179</v>
      </c>
      <c r="H122" s="214">
        <v>13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180</v>
      </c>
      <c r="AT122" s="221" t="s">
        <v>176</v>
      </c>
      <c r="AU122" s="221" t="s">
        <v>84</v>
      </c>
      <c r="AY122" s="17" t="s">
        <v>175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180</v>
      </c>
      <c r="BM122" s="221" t="s">
        <v>189</v>
      </c>
    </row>
    <row r="123" s="2" customFormat="1" ht="16.5" customHeight="1">
      <c r="A123" s="38"/>
      <c r="B123" s="39"/>
      <c r="C123" s="210" t="s">
        <v>190</v>
      </c>
      <c r="D123" s="210" t="s">
        <v>176</v>
      </c>
      <c r="E123" s="211" t="s">
        <v>209</v>
      </c>
      <c r="F123" s="212" t="s">
        <v>217</v>
      </c>
      <c r="G123" s="213" t="s">
        <v>218</v>
      </c>
      <c r="H123" s="214">
        <v>342</v>
      </c>
      <c r="I123" s="215"/>
      <c r="J123" s="216">
        <f>ROUND(I123*H123,2)</f>
        <v>0</v>
      </c>
      <c r="K123" s="212" t="s">
        <v>1</v>
      </c>
      <c r="L123" s="44"/>
      <c r="M123" s="223" t="s">
        <v>1</v>
      </c>
      <c r="N123" s="224" t="s">
        <v>41</v>
      </c>
      <c r="O123" s="225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193</v>
      </c>
    </row>
    <row r="124" s="2" customFormat="1" ht="6.96" customHeight="1">
      <c r="A124" s="38"/>
      <c r="B124" s="66"/>
      <c r="C124" s="67"/>
      <c r="D124" s="67"/>
      <c r="E124" s="67"/>
      <c r="F124" s="67"/>
      <c r="G124" s="67"/>
      <c r="H124" s="67"/>
      <c r="I124" s="67"/>
      <c r="J124" s="67"/>
      <c r="K124" s="67"/>
      <c r="L124" s="44"/>
      <c r="M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</sheetData>
  <sheetProtection sheet="1" autoFilter="0" formatColumns="0" formatRows="0" objects="1" scenarios="1" spinCount="100000" saltValue="0+cf5hdi/ZlFBd7tzhVY6wS6S21e0tb7Ho3jtGkcCxvn+g36tGFhhvKNDW/HYa2c04yB+0qX5KzKIitbKIhETA==" hashValue="NFPNCyTXLpzkmVX7eR2X7JshLazsnvaZtM+9PRcTz5xzGAMvoES4KYEiBSLPg0nPts6zejPHJvsMWBw/Rq3jfg==" algorithmName="SHA-512" password="CC35"/>
  <autoFilter ref="C116:K12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150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Klimatizace, slaboproudy - poliklinika Karviná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151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275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153</v>
      </c>
      <c r="G12" s="38"/>
      <c r="H12" s="38"/>
      <c r="I12" s="140" t="s">
        <v>22</v>
      </c>
      <c r="J12" s="144" t="str">
        <f>'Rekapitulace stavby'!AN8</f>
        <v>18. 7. 2023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ROUND((SUM(BE117:BE123)),  2)</f>
        <v>0</v>
      </c>
      <c r="G33" s="38"/>
      <c r="H33" s="38"/>
      <c r="I33" s="155">
        <v>0.21</v>
      </c>
      <c r="J33" s="154">
        <f>ROUND(((SUM(BE117:BE123))*I33),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ROUND((SUM(BF117:BF123)),  2)</f>
        <v>0</v>
      </c>
      <c r="G34" s="38"/>
      <c r="H34" s="38"/>
      <c r="I34" s="155">
        <v>0.15</v>
      </c>
      <c r="J34" s="154">
        <f>ROUND(((SUM(BF117:BF123))*I34),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ROUND((SUM(BG117:BG123)),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ROUND((SUM(BH117:BH123)),  2)</f>
        <v>0</v>
      </c>
      <c r="G36" s="38"/>
      <c r="H36" s="38"/>
      <c r="I36" s="155">
        <v>0.15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ROUND((SUM(BI117:BI123)),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Klimatizace, slaboproudy - poliklinika Karviná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151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008 - Klimatizace 2. etapa - ZC8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18. 7. 2023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155</v>
      </c>
      <c r="D94" s="176"/>
      <c r="E94" s="176"/>
      <c r="F94" s="176"/>
      <c r="G94" s="176"/>
      <c r="H94" s="176"/>
      <c r="I94" s="176"/>
      <c r="J94" s="177" t="s">
        <v>156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157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158</v>
      </c>
    </row>
    <row r="97" s="9" customFormat="1" ht="24.96" customHeight="1">
      <c r="A97" s="9"/>
      <c r="B97" s="179"/>
      <c r="C97" s="180"/>
      <c r="D97" s="181" t="s">
        <v>276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160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Klimatizace, slaboproudy - poliklinika Karviná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151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008 - Klimatizace 2. etapa - ZC8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18. 7. 2023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Statutární město Karviná</v>
      </c>
      <c r="G113" s="40"/>
      <c r="H113" s="40"/>
      <c r="I113" s="32" t="s">
        <v>30</v>
      </c>
      <c r="J113" s="36" t="str">
        <f>E21</f>
        <v>ATRIS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161</v>
      </c>
      <c r="D116" s="188" t="s">
        <v>61</v>
      </c>
      <c r="E116" s="188" t="s">
        <v>57</v>
      </c>
      <c r="F116" s="188" t="s">
        <v>58</v>
      </c>
      <c r="G116" s="188" t="s">
        <v>162</v>
      </c>
      <c r="H116" s="188" t="s">
        <v>163</v>
      </c>
      <c r="I116" s="188" t="s">
        <v>164</v>
      </c>
      <c r="J116" s="188" t="s">
        <v>156</v>
      </c>
      <c r="K116" s="189" t="s">
        <v>165</v>
      </c>
      <c r="L116" s="190"/>
      <c r="M116" s="100" t="s">
        <v>1</v>
      </c>
      <c r="N116" s="101" t="s">
        <v>40</v>
      </c>
      <c r="O116" s="101" t="s">
        <v>166</v>
      </c>
      <c r="P116" s="101" t="s">
        <v>167</v>
      </c>
      <c r="Q116" s="101" t="s">
        <v>168</v>
      </c>
      <c r="R116" s="101" t="s">
        <v>169</v>
      </c>
      <c r="S116" s="101" t="s">
        <v>170</v>
      </c>
      <c r="T116" s="102" t="s">
        <v>171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172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158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75</v>
      </c>
      <c r="E118" s="199" t="s">
        <v>173</v>
      </c>
      <c r="F118" s="199" t="s">
        <v>277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SUM(P119:P123)</f>
        <v>0</v>
      </c>
      <c r="Q118" s="204"/>
      <c r="R118" s="205">
        <f>SUM(R119:R123)</f>
        <v>0</v>
      </c>
      <c r="S118" s="204"/>
      <c r="T118" s="206">
        <f>SUM(T119:T123)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84</v>
      </c>
      <c r="AT118" s="208" t="s">
        <v>75</v>
      </c>
      <c r="AU118" s="208" t="s">
        <v>76</v>
      </c>
      <c r="AY118" s="207" t="s">
        <v>175</v>
      </c>
      <c r="BK118" s="209">
        <f>SUM(BK119:BK123)</f>
        <v>0</v>
      </c>
    </row>
    <row r="119" s="2" customFormat="1" ht="16.5" customHeight="1">
      <c r="A119" s="38"/>
      <c r="B119" s="39"/>
      <c r="C119" s="210" t="s">
        <v>84</v>
      </c>
      <c r="D119" s="210" t="s">
        <v>176</v>
      </c>
      <c r="E119" s="211" t="s">
        <v>194</v>
      </c>
      <c r="F119" s="212" t="s">
        <v>202</v>
      </c>
      <c r="G119" s="213" t="s">
        <v>179</v>
      </c>
      <c r="H119" s="214">
        <v>17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41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180</v>
      </c>
      <c r="AT119" s="221" t="s">
        <v>176</v>
      </c>
      <c r="AU119" s="221" t="s">
        <v>84</v>
      </c>
      <c r="AY119" s="17" t="s">
        <v>175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84</v>
      </c>
      <c r="BK119" s="222">
        <f>ROUND(I119*H119,2)</f>
        <v>0</v>
      </c>
      <c r="BL119" s="17" t="s">
        <v>180</v>
      </c>
      <c r="BM119" s="221" t="s">
        <v>86</v>
      </c>
    </row>
    <row r="120" s="2" customFormat="1" ht="55.5" customHeight="1">
      <c r="A120" s="38"/>
      <c r="B120" s="39"/>
      <c r="C120" s="210" t="s">
        <v>86</v>
      </c>
      <c r="D120" s="210" t="s">
        <v>176</v>
      </c>
      <c r="E120" s="211" t="s">
        <v>198</v>
      </c>
      <c r="F120" s="212" t="s">
        <v>206</v>
      </c>
      <c r="G120" s="213" t="s">
        <v>207</v>
      </c>
      <c r="H120" s="214">
        <v>216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41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180</v>
      </c>
      <c r="AT120" s="221" t="s">
        <v>176</v>
      </c>
      <c r="AU120" s="221" t="s">
        <v>84</v>
      </c>
      <c r="AY120" s="17" t="s">
        <v>175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84</v>
      </c>
      <c r="BK120" s="222">
        <f>ROUND(I120*H120,2)</f>
        <v>0</v>
      </c>
      <c r="BL120" s="17" t="s">
        <v>180</v>
      </c>
      <c r="BM120" s="221" t="s">
        <v>180</v>
      </c>
    </row>
    <row r="121" s="2" customFormat="1" ht="24.15" customHeight="1">
      <c r="A121" s="38"/>
      <c r="B121" s="39"/>
      <c r="C121" s="210" t="s">
        <v>183</v>
      </c>
      <c r="D121" s="210" t="s">
        <v>176</v>
      </c>
      <c r="E121" s="211" t="s">
        <v>201</v>
      </c>
      <c r="F121" s="212" t="s">
        <v>210</v>
      </c>
      <c r="G121" s="213" t="s">
        <v>207</v>
      </c>
      <c r="H121" s="214">
        <v>7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41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180</v>
      </c>
      <c r="AT121" s="221" t="s">
        <v>176</v>
      </c>
      <c r="AU121" s="221" t="s">
        <v>84</v>
      </c>
      <c r="AY121" s="17" t="s">
        <v>175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84</v>
      </c>
      <c r="BK121" s="222">
        <f>ROUND(I121*H121,2)</f>
        <v>0</v>
      </c>
      <c r="BL121" s="17" t="s">
        <v>180</v>
      </c>
      <c r="BM121" s="221" t="s">
        <v>186</v>
      </c>
    </row>
    <row r="122" s="2" customFormat="1" ht="33" customHeight="1">
      <c r="A122" s="38"/>
      <c r="B122" s="39"/>
      <c r="C122" s="210" t="s">
        <v>180</v>
      </c>
      <c r="D122" s="210" t="s">
        <v>176</v>
      </c>
      <c r="E122" s="211" t="s">
        <v>205</v>
      </c>
      <c r="F122" s="212" t="s">
        <v>271</v>
      </c>
      <c r="G122" s="213" t="s">
        <v>179</v>
      </c>
      <c r="H122" s="214">
        <v>18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41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180</v>
      </c>
      <c r="AT122" s="221" t="s">
        <v>176</v>
      </c>
      <c r="AU122" s="221" t="s">
        <v>84</v>
      </c>
      <c r="AY122" s="17" t="s">
        <v>175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84</v>
      </c>
      <c r="BK122" s="222">
        <f>ROUND(I122*H122,2)</f>
        <v>0</v>
      </c>
      <c r="BL122" s="17" t="s">
        <v>180</v>
      </c>
      <c r="BM122" s="221" t="s">
        <v>189</v>
      </c>
    </row>
    <row r="123" s="2" customFormat="1" ht="16.5" customHeight="1">
      <c r="A123" s="38"/>
      <c r="B123" s="39"/>
      <c r="C123" s="210" t="s">
        <v>190</v>
      </c>
      <c r="D123" s="210" t="s">
        <v>176</v>
      </c>
      <c r="E123" s="211" t="s">
        <v>209</v>
      </c>
      <c r="F123" s="212" t="s">
        <v>217</v>
      </c>
      <c r="G123" s="213" t="s">
        <v>218</v>
      </c>
      <c r="H123" s="214">
        <v>290</v>
      </c>
      <c r="I123" s="215"/>
      <c r="J123" s="216">
        <f>ROUND(I123*H123,2)</f>
        <v>0</v>
      </c>
      <c r="K123" s="212" t="s">
        <v>1</v>
      </c>
      <c r="L123" s="44"/>
      <c r="M123" s="223" t="s">
        <v>1</v>
      </c>
      <c r="N123" s="224" t="s">
        <v>41</v>
      </c>
      <c r="O123" s="225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180</v>
      </c>
      <c r="AT123" s="221" t="s">
        <v>176</v>
      </c>
      <c r="AU123" s="221" t="s">
        <v>84</v>
      </c>
      <c r="AY123" s="17" t="s">
        <v>175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84</v>
      </c>
      <c r="BK123" s="222">
        <f>ROUND(I123*H123,2)</f>
        <v>0</v>
      </c>
      <c r="BL123" s="17" t="s">
        <v>180</v>
      </c>
      <c r="BM123" s="221" t="s">
        <v>193</v>
      </c>
    </row>
    <row r="124" s="2" customFormat="1" ht="6.96" customHeight="1">
      <c r="A124" s="38"/>
      <c r="B124" s="66"/>
      <c r="C124" s="67"/>
      <c r="D124" s="67"/>
      <c r="E124" s="67"/>
      <c r="F124" s="67"/>
      <c r="G124" s="67"/>
      <c r="H124" s="67"/>
      <c r="I124" s="67"/>
      <c r="J124" s="67"/>
      <c r="K124" s="67"/>
      <c r="L124" s="44"/>
      <c r="M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</sheetData>
  <sheetProtection sheet="1" autoFilter="0" formatColumns="0" formatRows="0" objects="1" scenarios="1" spinCount="100000" saltValue="yDd2uFmZmUD7Y98Zaa2Dw8Z44kHxQo6CkEfxVZKWF+Qv4fqqkKCnwNCQXb7/o1FkbK6mpYUzx7htmeJ+ih9+og==" hashValue="ANn31LqJPgm6UyZWhaeVjL9EdbPns151w91wzza4hRZYwQEtIzpdptpC4qnEaaUxdkMEVOmBIW9rOzbhvVLCdA==" algorithmName="SHA-512" password="CC35"/>
  <autoFilter ref="C116:K12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BARBORAKYSK8FBE\barborakyskova</dc:creator>
  <cp:lastModifiedBy>BARBORAKYSK8FBE\barborakyskova</cp:lastModifiedBy>
  <dcterms:created xsi:type="dcterms:W3CDTF">2024-04-29T09:34:16Z</dcterms:created>
  <dcterms:modified xsi:type="dcterms:W3CDTF">2024-04-29T09:34:51Z</dcterms:modified>
</cp:coreProperties>
</file>